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8125" windowHeight="12330" activeTab="0"/>
  </bookViews>
  <sheets>
    <sheet name="机关秋季义务" sheetId="1" r:id="rId1"/>
    <sheet name="临平公路" sheetId="2" r:id="rId2"/>
    <sheet name="尕木公路" sheetId="3" r:id="rId3"/>
    <sheet name="杂果经济林" sheetId="4" r:id="rId4"/>
    <sheet name="乡镇义务植树" sheetId="5" r:id="rId5"/>
    <sheet name="资金预算" sheetId="6" r:id="rId6"/>
  </sheets>
  <definedNames>
    <definedName name="_xlnm.Print_Titles" localSheetId="2">'尕木公路'!$1:$2</definedName>
    <definedName name="_xlnm.Print_Titles" localSheetId="0">'机关秋季义务'!$1:$3</definedName>
  </definedNames>
  <calcPr fullCalcOnLoad="1"/>
</workbook>
</file>

<file path=xl/sharedStrings.xml><?xml version="1.0" encoding="utf-8"?>
<sst xmlns="http://schemas.openxmlformats.org/spreadsheetml/2006/main" count="575" uniqueCount="203">
  <si>
    <t xml:space="preserve">附表一    </t>
  </si>
  <si>
    <t>化隆县2017年县直机关秋季义务植树任务表</t>
  </si>
  <si>
    <t>单位</t>
  </si>
  <si>
    <t>地块编号</t>
  </si>
  <si>
    <t>义务植树人数</t>
  </si>
  <si>
    <t>树种</t>
  </si>
  <si>
    <t>栽植面积（株）</t>
  </si>
  <si>
    <t>栽植地点</t>
  </si>
  <si>
    <t>面积</t>
  </si>
  <si>
    <t>株数</t>
  </si>
  <si>
    <t>合计</t>
  </si>
  <si>
    <t>县委办</t>
  </si>
  <si>
    <t>云杉</t>
  </si>
  <si>
    <t>昂思多镇尕什加村</t>
  </si>
  <si>
    <t>人大办</t>
  </si>
  <si>
    <t>政府办</t>
  </si>
  <si>
    <t>政协办</t>
  </si>
  <si>
    <t>纪检委</t>
  </si>
  <si>
    <t>组织部（含党史办）</t>
  </si>
  <si>
    <t>卫生和计划生育局</t>
  </si>
  <si>
    <t>人力资源和社会保障局</t>
  </si>
  <si>
    <t>就业局</t>
  </si>
  <si>
    <t>政法委</t>
  </si>
  <si>
    <t>宣传部</t>
  </si>
  <si>
    <t>武装部</t>
  </si>
  <si>
    <t>社保局</t>
  </si>
  <si>
    <t>档案局</t>
  </si>
  <si>
    <t>审计局</t>
  </si>
  <si>
    <t>邮政局</t>
  </si>
  <si>
    <t>工商联</t>
  </si>
  <si>
    <t>县志办</t>
  </si>
  <si>
    <t>新农办</t>
  </si>
  <si>
    <t>金融办</t>
  </si>
  <si>
    <t>科协</t>
  </si>
  <si>
    <t>农行</t>
  </si>
  <si>
    <t>移民局</t>
  </si>
  <si>
    <t>国税局</t>
  </si>
  <si>
    <t>广播电视局</t>
  </si>
  <si>
    <t>农牧局（含气象）</t>
  </si>
  <si>
    <t>26（补栽三塘村退耕地）</t>
  </si>
  <si>
    <t>教育局</t>
  </si>
  <si>
    <t>住房与建设局</t>
  </si>
  <si>
    <t>工会</t>
  </si>
  <si>
    <t>宗教局</t>
  </si>
  <si>
    <t>电力局</t>
  </si>
  <si>
    <t>交通运输局</t>
  </si>
  <si>
    <t>质监局</t>
  </si>
  <si>
    <t>电信局</t>
  </si>
  <si>
    <t>招商局</t>
  </si>
  <si>
    <t>民政局</t>
  </si>
  <si>
    <t>团委</t>
  </si>
  <si>
    <t>工业和商务局</t>
  </si>
  <si>
    <t>残联</t>
  </si>
  <si>
    <t>老干部局</t>
  </si>
  <si>
    <t>农村信用联社</t>
  </si>
  <si>
    <t>地税局</t>
  </si>
  <si>
    <t>国土局</t>
  </si>
  <si>
    <t>供销联社</t>
  </si>
  <si>
    <t>水务局</t>
  </si>
  <si>
    <t>城管局</t>
  </si>
  <si>
    <t>妇联</t>
  </si>
  <si>
    <t>县委党校</t>
  </si>
  <si>
    <t>统战部</t>
  </si>
  <si>
    <r>
      <t xml:space="preserve">附表二      </t>
    </r>
    <r>
      <rPr>
        <sz val="16"/>
        <rFont val="宋体"/>
        <family val="0"/>
      </rPr>
      <t xml:space="preserve">  </t>
    </r>
  </si>
  <si>
    <t>2017年秋季义务植树临平公路补植补栽任务表</t>
  </si>
  <si>
    <t>技术
负责人</t>
  </si>
  <si>
    <t>公里</t>
  </si>
  <si>
    <t>司法局</t>
  </si>
  <si>
    <t>青杨</t>
  </si>
  <si>
    <t>二塘乡政府至扎巴拉一村</t>
  </si>
  <si>
    <t>环保局</t>
  </si>
  <si>
    <t>合群村至二塘乡政府</t>
  </si>
  <si>
    <t>附表三</t>
  </si>
  <si>
    <t>2017年秋季义务植树尕木公路补植补栽任务明细表</t>
  </si>
  <si>
    <t>绿化单位</t>
  </si>
  <si>
    <t>乡镇
行政村</t>
  </si>
  <si>
    <t>地块
号</t>
  </si>
  <si>
    <t>长度</t>
  </si>
  <si>
    <t>行数</t>
  </si>
  <si>
    <t>绿化
树种</t>
  </si>
  <si>
    <t>数量</t>
  </si>
  <si>
    <t>株行距</t>
  </si>
  <si>
    <t>种植穴
尺寸</t>
  </si>
  <si>
    <t>总计</t>
  </si>
  <si>
    <t>昂思多镇</t>
  </si>
  <si>
    <t>1-51</t>
  </si>
  <si>
    <t>旱柳</t>
  </si>
  <si>
    <t>扶贫开发局</t>
  </si>
  <si>
    <t>尕么甫村</t>
  </si>
  <si>
    <r>
      <t>2</t>
    </r>
    <r>
      <rPr>
        <sz val="11"/>
        <color indexed="8"/>
        <rFont val="宋体"/>
        <family val="0"/>
      </rPr>
      <t>m×3m</t>
    </r>
  </si>
  <si>
    <r>
      <t>0</t>
    </r>
    <r>
      <rPr>
        <sz val="11"/>
        <color indexed="8"/>
        <rFont val="宋体"/>
        <family val="0"/>
      </rPr>
      <t>.8m×0.6m</t>
    </r>
  </si>
  <si>
    <t>白土庄村</t>
  </si>
  <si>
    <t>昂思多镇政府</t>
  </si>
  <si>
    <t>沙吾昂村</t>
  </si>
  <si>
    <t>统计局</t>
  </si>
  <si>
    <t>阳坡村</t>
  </si>
  <si>
    <t>县法院</t>
  </si>
  <si>
    <t>阴坡村</t>
  </si>
  <si>
    <t>县检察院</t>
  </si>
  <si>
    <t>尖巴昂村</t>
  </si>
  <si>
    <t>发改委</t>
  </si>
  <si>
    <t>市场监督管理局</t>
  </si>
  <si>
    <t>红一村</t>
  </si>
  <si>
    <t>红二村</t>
  </si>
  <si>
    <t>县公安局</t>
  </si>
  <si>
    <t>梅加村</t>
  </si>
  <si>
    <t>关沙村</t>
  </si>
  <si>
    <t>群科镇</t>
  </si>
  <si>
    <t>52-60</t>
  </si>
  <si>
    <t>文化旅游局</t>
  </si>
  <si>
    <t>加鲁乎村</t>
  </si>
  <si>
    <t>群科新区管委</t>
  </si>
  <si>
    <t>公义村</t>
  </si>
  <si>
    <t>群科镇政府</t>
  </si>
  <si>
    <t>文卜具村</t>
  </si>
  <si>
    <t>财政局</t>
  </si>
  <si>
    <t>木哈村</t>
  </si>
  <si>
    <t xml:space="preserve">              </t>
  </si>
  <si>
    <r>
      <t>附表四</t>
    </r>
    <r>
      <rPr>
        <b/>
        <sz val="12"/>
        <rFont val="宋体"/>
        <family val="0"/>
      </rPr>
      <t xml:space="preserve"> </t>
    </r>
    <r>
      <rPr>
        <b/>
        <sz val="20"/>
        <rFont val="宋体"/>
        <family val="0"/>
      </rPr>
      <t xml:space="preserve">           化隆县2017年秋季义务植树贫困村杂果经济林建设任务表</t>
    </r>
  </si>
  <si>
    <t>乡镇</t>
  </si>
  <si>
    <t>贫困村</t>
  </si>
  <si>
    <t>贫困村杂果经济林建设义务植树</t>
  </si>
  <si>
    <t>参加人数</t>
  </si>
  <si>
    <t>集中连片
面积(亩）</t>
  </si>
  <si>
    <t>房前屋后
株数</t>
  </si>
  <si>
    <t>地点</t>
  </si>
  <si>
    <r>
      <t xml:space="preserve">杏树
</t>
    </r>
    <r>
      <rPr>
        <sz val="10"/>
        <rFont val="宋体"/>
        <family val="0"/>
      </rPr>
      <t>（大苗）</t>
    </r>
  </si>
  <si>
    <r>
      <t xml:space="preserve">梨树
</t>
    </r>
    <r>
      <rPr>
        <sz val="10"/>
        <rFont val="宋体"/>
        <family val="0"/>
      </rPr>
      <t>（大苗）</t>
    </r>
  </si>
  <si>
    <r>
      <t xml:space="preserve">杏树
</t>
    </r>
    <r>
      <rPr>
        <sz val="10"/>
        <rFont val="宋体"/>
        <family val="0"/>
      </rPr>
      <t>（小苗）</t>
    </r>
  </si>
  <si>
    <r>
      <t xml:space="preserve">梨树
</t>
    </r>
    <r>
      <rPr>
        <sz val="10"/>
        <rFont val="宋体"/>
        <family val="0"/>
      </rPr>
      <t>（小苗）</t>
    </r>
  </si>
  <si>
    <r>
      <t xml:space="preserve">桃树
</t>
    </r>
    <r>
      <rPr>
        <sz val="10"/>
        <rFont val="宋体"/>
        <family val="0"/>
      </rPr>
      <t>（小苗）</t>
    </r>
  </si>
  <si>
    <r>
      <t xml:space="preserve">苹果
</t>
    </r>
    <r>
      <rPr>
        <sz val="10"/>
        <rFont val="宋体"/>
        <family val="0"/>
      </rPr>
      <t>（小苗）</t>
    </r>
  </si>
  <si>
    <t>玉麦街村</t>
  </si>
  <si>
    <t>雪什藏村</t>
  </si>
  <si>
    <t>水库滩村</t>
  </si>
  <si>
    <t>甘都镇</t>
  </si>
  <si>
    <t>甘都街村</t>
  </si>
  <si>
    <t>关巴村</t>
  </si>
  <si>
    <t>李家峡管委</t>
  </si>
  <si>
    <t>黄河岸村</t>
  </si>
  <si>
    <r>
      <t>附表五</t>
    </r>
    <r>
      <rPr>
        <b/>
        <sz val="16"/>
        <rFont val="宋体"/>
        <family val="0"/>
      </rPr>
      <t xml:space="preserve">            化隆县2017年乡镇政府义务植树任务表</t>
    </r>
  </si>
  <si>
    <t>化隆县2017年乡镇政府义务植树任务表</t>
  </si>
  <si>
    <t>乡镇义务植树基地建设</t>
  </si>
  <si>
    <t>沿黄沙石料场植被恢复</t>
  </si>
  <si>
    <t>面积(亩）</t>
  </si>
  <si>
    <t>面积（亩）</t>
  </si>
  <si>
    <t>雄先乡</t>
  </si>
  <si>
    <t>查甫乡</t>
  </si>
  <si>
    <t>扎巴镇</t>
  </si>
  <si>
    <t>牙什尕镇</t>
  </si>
  <si>
    <t>二塘乡</t>
  </si>
  <si>
    <t>巴燕镇</t>
  </si>
  <si>
    <t>沙连堡乡</t>
  </si>
  <si>
    <t>德恒隆乡</t>
  </si>
  <si>
    <t>阿什努乡</t>
  </si>
  <si>
    <t>公伯峡管委</t>
  </si>
  <si>
    <t>谢家滩乡</t>
  </si>
  <si>
    <t>石大仓乡</t>
  </si>
  <si>
    <t>初麻乡</t>
  </si>
  <si>
    <t>金源乡</t>
  </si>
  <si>
    <t>塔加乡</t>
  </si>
  <si>
    <r>
      <t xml:space="preserve">附表六 </t>
    </r>
    <r>
      <rPr>
        <sz val="18"/>
        <rFont val="宋体"/>
        <family val="0"/>
      </rPr>
      <t xml:space="preserve">                 </t>
    </r>
    <r>
      <rPr>
        <sz val="22"/>
        <rFont val="宋体"/>
        <family val="0"/>
      </rPr>
      <t xml:space="preserve">    2017年秋季义务栽植经费预算表</t>
    </r>
  </si>
  <si>
    <t>序号</t>
  </si>
  <si>
    <t>工程类别</t>
  </si>
  <si>
    <t>单价（元）</t>
  </si>
  <si>
    <t>小计（万元）</t>
  </si>
  <si>
    <t>经费来源</t>
  </si>
  <si>
    <t>苗木规格</t>
  </si>
  <si>
    <t>备注</t>
  </si>
  <si>
    <t>县直机关</t>
  </si>
  <si>
    <t>尕什加基地</t>
  </si>
  <si>
    <t>青海云杉</t>
  </si>
  <si>
    <t>退耕还林专项资金</t>
  </si>
  <si>
    <t>80-100厘米、30厘米左右土</t>
  </si>
  <si>
    <t>尕木公路</t>
  </si>
  <si>
    <t>林业结余资金</t>
  </si>
  <si>
    <t>胸径3.5厘米以上</t>
  </si>
  <si>
    <t>省道202</t>
  </si>
  <si>
    <t>寺院</t>
  </si>
  <si>
    <t>50个</t>
  </si>
  <si>
    <t>学校寺院绿化</t>
  </si>
  <si>
    <t>苗高150厘米以上</t>
  </si>
  <si>
    <t>乡镇义务植树</t>
  </si>
  <si>
    <t>退耕还林补栽</t>
  </si>
  <si>
    <t>退耕农户自筹</t>
  </si>
  <si>
    <t>苗高40厘米以上</t>
  </si>
  <si>
    <t>杂果基地</t>
  </si>
  <si>
    <t>优质杏</t>
  </si>
  <si>
    <t>国开行贷款</t>
  </si>
  <si>
    <t>杏树分叉处大于7厘米</t>
  </si>
  <si>
    <t>杏树分叉处大于5厘米</t>
  </si>
  <si>
    <t>梨树</t>
  </si>
  <si>
    <t>分叉处大于5厘米</t>
  </si>
  <si>
    <t>分叉处大于7厘米</t>
  </si>
  <si>
    <t>挑树</t>
  </si>
  <si>
    <t>苹果</t>
  </si>
  <si>
    <t>群科、牙什尕镇</t>
  </si>
  <si>
    <t>沙场植被恢复</t>
  </si>
  <si>
    <t>山杏</t>
  </si>
  <si>
    <t>分叉处大于3.5厘米</t>
  </si>
  <si>
    <t>土壤回填费</t>
  </si>
  <si>
    <t>沙棘</t>
  </si>
  <si>
    <t>1年生大于25厘米</t>
  </si>
</sst>
</file>

<file path=xl/styles.xml><?xml version="1.0" encoding="utf-8"?>
<styleSheet xmlns="http://schemas.openxmlformats.org/spreadsheetml/2006/main">
  <numFmts count="21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&quot;$&quot;* #,##0_);_(&quot;$&quot;* \(#,##0\);_(&quot;$&quot;* &quot;-&quot;??_);_(@_)"/>
    <numFmt numFmtId="177" formatCode="mmm\ dd\,\ yy"/>
    <numFmt numFmtId="178" formatCode="mm/dd/yy_)"/>
    <numFmt numFmtId="179" formatCode="_(&quot;$&quot;* #,##0.0_);_(&quot;$&quot;* \(#,##0.0\);_(&quot;$&quot;* &quot;-&quot;??_);_(@_)"/>
    <numFmt numFmtId="180" formatCode="0_);[Red]\(0\)"/>
    <numFmt numFmtId="181" formatCode="0.00_);[Red]\(0.00\)"/>
    <numFmt numFmtId="182" formatCode="0_ "/>
    <numFmt numFmtId="183" formatCode="0.0_);[Red]\(0.0\)"/>
    <numFmt numFmtId="184" formatCode="0.0_ "/>
  </numFmts>
  <fonts count="47">
    <font>
      <sz val="12"/>
      <name val="宋体"/>
      <family val="0"/>
    </font>
    <font>
      <sz val="11"/>
      <name val="宋体"/>
      <family val="0"/>
    </font>
    <font>
      <b/>
      <sz val="12"/>
      <name val="宋体"/>
      <family val="0"/>
    </font>
    <font>
      <sz val="14"/>
      <name val="宋体"/>
      <family val="0"/>
    </font>
    <font>
      <sz val="18"/>
      <name val="宋体"/>
      <family val="0"/>
    </font>
    <font>
      <b/>
      <sz val="20"/>
      <name val="宋体"/>
      <family val="0"/>
    </font>
    <font>
      <sz val="20"/>
      <name val="宋体"/>
      <family val="0"/>
    </font>
    <font>
      <b/>
      <sz val="20"/>
      <color indexed="8"/>
      <name val="宋体"/>
      <family val="0"/>
    </font>
    <font>
      <b/>
      <sz val="11"/>
      <name val="宋体"/>
      <family val="0"/>
    </font>
    <font>
      <b/>
      <sz val="11"/>
      <color indexed="8"/>
      <name val="宋体"/>
      <family val="0"/>
    </font>
    <font>
      <sz val="11"/>
      <name val="仿宋"/>
      <family val="3"/>
    </font>
    <font>
      <b/>
      <sz val="22"/>
      <name val="宋体"/>
      <family val="0"/>
    </font>
    <font>
      <sz val="10"/>
      <name val="黑体"/>
      <family val="3"/>
    </font>
    <font>
      <sz val="8"/>
      <name val="Arial"/>
      <family val="2"/>
    </font>
    <font>
      <sz val="11"/>
      <color indexed="8"/>
      <name val="Tahoma"/>
      <family val="2"/>
    </font>
    <font>
      <sz val="11"/>
      <color indexed="62"/>
      <name val="Tahoma"/>
      <family val="2"/>
    </font>
    <font>
      <sz val="11"/>
      <color indexed="20"/>
      <name val="Tahoma"/>
      <family val="2"/>
    </font>
    <font>
      <sz val="11"/>
      <color indexed="9"/>
      <name val="Tahoma"/>
      <family val="2"/>
    </font>
    <font>
      <u val="single"/>
      <sz val="12"/>
      <color indexed="12"/>
      <name val="宋体"/>
      <family val="0"/>
    </font>
    <font>
      <u val="single"/>
      <sz val="12"/>
      <color indexed="36"/>
      <name val="宋体"/>
      <family val="0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sz val="10"/>
      <name val="Helv"/>
      <family val="2"/>
    </font>
    <font>
      <b/>
      <sz val="18"/>
      <color indexed="56"/>
      <name val="宋体"/>
      <family val="0"/>
    </font>
    <font>
      <i/>
      <sz val="11"/>
      <color indexed="2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b/>
      <sz val="11"/>
      <color indexed="8"/>
      <name val="Tahoma"/>
      <family val="2"/>
    </font>
    <font>
      <sz val="11"/>
      <color indexed="17"/>
      <name val="Tahoma"/>
      <family val="2"/>
    </font>
    <font>
      <sz val="11"/>
      <color indexed="60"/>
      <name val="Tahoma"/>
      <family val="2"/>
    </font>
    <font>
      <sz val="11"/>
      <color indexed="20"/>
      <name val="宋体"/>
      <family val="0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6"/>
      <name val="Helv"/>
      <family val="2"/>
    </font>
    <font>
      <sz val="11"/>
      <color indexed="17"/>
      <name val="宋体"/>
      <family val="0"/>
    </font>
    <font>
      <sz val="11"/>
      <name val="蹈框"/>
      <family val="0"/>
    </font>
    <font>
      <sz val="12"/>
      <name val="바탕체"/>
      <family val="0"/>
    </font>
    <font>
      <sz val="22"/>
      <name val="宋体"/>
      <family val="0"/>
    </font>
    <font>
      <b/>
      <sz val="16"/>
      <name val="宋体"/>
      <family val="0"/>
    </font>
    <font>
      <sz val="10"/>
      <name val="宋体"/>
      <family val="0"/>
    </font>
    <font>
      <sz val="11"/>
      <color indexed="8"/>
      <name val="宋体"/>
      <family val="0"/>
    </font>
    <font>
      <sz val="16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 style="thin"/>
      <top style="thin"/>
      <bottom>
        <color indexed="63"/>
      </bottom>
    </border>
    <border>
      <left>
        <color indexed="63"/>
      </left>
      <right style="thin"/>
      <top>
        <color indexed="63"/>
      </top>
      <bottom style="thin"/>
    </border>
  </borders>
  <cellStyleXfs count="91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" borderId="1" applyNumberFormat="0" applyBorder="0" applyAlignment="0" applyProtection="0"/>
    <xf numFmtId="42" fontId="0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4" borderId="2" applyNumberFormat="0" applyAlignment="0" applyProtection="0"/>
    <xf numFmtId="44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5" borderId="0" applyNumberFormat="0" applyBorder="0" applyAlignment="0" applyProtection="0"/>
    <xf numFmtId="0" fontId="16" fillId="6" borderId="0" applyNumberFormat="0" applyBorder="0" applyAlignment="0" applyProtection="0"/>
    <xf numFmtId="43" fontId="0" fillId="0" borderId="0" applyFont="0" applyFill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0" fillId="7" borderId="3" applyNumberFormat="0" applyFont="0" applyAlignment="0" applyProtection="0"/>
    <xf numFmtId="0" fontId="17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>
      <alignment/>
      <protection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17" fillId="9" borderId="0" applyNumberFormat="0" applyBorder="0" applyAlignment="0" applyProtection="0"/>
    <xf numFmtId="0" fontId="20" fillId="0" borderId="6" applyNumberFormat="0" applyFill="0" applyAlignment="0" applyProtection="0"/>
    <xf numFmtId="0" fontId="17" fillId="10" borderId="0" applyNumberFormat="0" applyBorder="0" applyAlignment="0" applyProtection="0"/>
    <xf numFmtId="0" fontId="27" fillId="11" borderId="7" applyNumberFormat="0" applyAlignment="0" applyProtection="0"/>
    <xf numFmtId="176" fontId="0" fillId="0" borderId="0" applyFont="0" applyFill="0" applyBorder="0" applyAlignment="0" applyProtection="0"/>
    <xf numFmtId="0" fontId="28" fillId="11" borderId="2" applyNumberFormat="0" applyAlignment="0" applyProtection="0"/>
    <xf numFmtId="0" fontId="29" fillId="12" borderId="8" applyNumberFormat="0" applyAlignment="0" applyProtection="0"/>
    <xf numFmtId="0" fontId="14" fillId="4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178" fontId="0" fillId="0" borderId="0" applyFont="0" applyFill="0" applyBorder="0" applyAlignment="0" applyProtection="0"/>
    <xf numFmtId="0" fontId="32" fillId="3" borderId="0" applyNumberFormat="0" applyBorder="0" applyAlignment="0" applyProtection="0"/>
    <xf numFmtId="0" fontId="33" fillId="14" borderId="0" applyNumberFormat="0" applyBorder="0" applyAlignment="0" applyProtection="0"/>
    <xf numFmtId="0" fontId="14" fillId="15" borderId="0" applyNumberFormat="0" applyBorder="0" applyAlignment="0" applyProtection="0"/>
    <xf numFmtId="0" fontId="17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10" fontId="0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34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35" fillId="0" borderId="0">
      <alignment/>
      <protection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4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4" fillId="23" borderId="0" applyNumberFormat="0" applyBorder="0" applyAlignment="0" applyProtection="0"/>
    <xf numFmtId="0" fontId="36" fillId="0" borderId="0">
      <alignment/>
      <protection/>
    </xf>
    <xf numFmtId="0" fontId="17" fillId="24" borderId="0" applyNumberFormat="0" applyBorder="0" applyAlignment="0" applyProtection="0"/>
    <xf numFmtId="0" fontId="37" fillId="0" borderId="0">
      <alignment vertical="top"/>
      <protection/>
    </xf>
    <xf numFmtId="0" fontId="36" fillId="0" borderId="0">
      <alignment/>
      <protection/>
    </xf>
    <xf numFmtId="0" fontId="38" fillId="0" borderId="0">
      <alignment/>
      <protection/>
    </xf>
    <xf numFmtId="0" fontId="13" fillId="11" borderId="0" applyNumberFormat="0" applyBorder="0" applyAlignment="0" applyProtection="0"/>
    <xf numFmtId="0" fontId="0" fillId="0" borderId="0">
      <alignment/>
      <protection/>
    </xf>
    <xf numFmtId="0" fontId="39" fillId="3" borderId="0" applyNumberFormat="0" applyBorder="0" applyAlignment="0" applyProtection="0"/>
    <xf numFmtId="179" fontId="0" fillId="0" borderId="0" applyFont="0" applyFill="0" applyBorder="0" applyAlignment="0" applyProtection="0"/>
    <xf numFmtId="0" fontId="35" fillId="0" borderId="0">
      <alignment/>
      <protection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0" borderId="0">
      <alignment/>
      <protection/>
    </xf>
    <xf numFmtId="0" fontId="36" fillId="0" borderId="0">
      <alignment/>
      <protection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1" fillId="0" borderId="0">
      <alignment/>
      <protection/>
    </xf>
  </cellStyleXfs>
  <cellXfs count="117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0" fillId="0" borderId="11" xfId="76" applyFont="1" applyBorder="1" applyAlignment="1">
      <alignment vertical="center"/>
      <protection/>
    </xf>
    <xf numFmtId="0" fontId="5" fillId="0" borderId="11" xfId="76" applyFont="1" applyBorder="1" applyAlignment="1">
      <alignment horizontal="center" vertical="center"/>
      <protection/>
    </xf>
    <xf numFmtId="0" fontId="3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80" fontId="2" fillId="0" borderId="12" xfId="76" applyNumberFormat="1" applyFont="1" applyBorder="1" applyAlignment="1">
      <alignment horizontal="center" vertical="center"/>
      <protection/>
    </xf>
    <xf numFmtId="180" fontId="2" fillId="0" borderId="1" xfId="76" applyNumberFormat="1" applyFont="1" applyBorder="1" applyAlignment="1">
      <alignment horizontal="center" vertical="center"/>
      <protection/>
    </xf>
    <xf numFmtId="180" fontId="2" fillId="0" borderId="1" xfId="0" applyNumberFormat="1" applyFont="1" applyBorder="1" applyAlignment="1">
      <alignment horizontal="center" vertical="center"/>
    </xf>
    <xf numFmtId="180" fontId="2" fillId="0" borderId="1" xfId="76" applyNumberFormat="1" applyFont="1" applyBorder="1" applyAlignment="1">
      <alignment horizontal="center" vertical="center" shrinkToFit="1"/>
      <protection/>
    </xf>
    <xf numFmtId="0" fontId="2" fillId="0" borderId="1" xfId="0" applyFont="1" applyBorder="1" applyAlignment="1">
      <alignment horizontal="center" vertical="center"/>
    </xf>
    <xf numFmtId="0" fontId="0" fillId="0" borderId="1" xfId="76" applyFont="1" applyBorder="1" applyAlignment="1">
      <alignment horizontal="center" vertical="center"/>
      <protection/>
    </xf>
    <xf numFmtId="0" fontId="0" fillId="0" borderId="1" xfId="0" applyFont="1" applyBorder="1" applyAlignment="1">
      <alignment horizontal="center" vertical="center"/>
    </xf>
    <xf numFmtId="0" fontId="0" fillId="0" borderId="1" xfId="76" applyFont="1" applyFill="1" applyBorder="1" applyAlignment="1">
      <alignment horizontal="center" vertical="center"/>
      <protection/>
    </xf>
    <xf numFmtId="0" fontId="0" fillId="0" borderId="1" xfId="0" applyBorder="1" applyAlignment="1">
      <alignment vertical="center"/>
    </xf>
    <xf numFmtId="0" fontId="0" fillId="0" borderId="11" xfId="76" applyFont="1" applyBorder="1" applyAlignment="1">
      <alignment horizontal="left" vertical="center"/>
      <protection/>
    </xf>
    <xf numFmtId="0" fontId="6" fillId="0" borderId="11" xfId="76" applyFont="1" applyBorder="1" applyAlignment="1">
      <alignment horizontal="left" vertical="center"/>
      <protection/>
    </xf>
    <xf numFmtId="0" fontId="0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76" applyFont="1" applyBorder="1" applyAlignment="1">
      <alignment horizontal="center" vertical="center"/>
      <protection/>
    </xf>
    <xf numFmtId="0" fontId="0" fillId="0" borderId="14" xfId="76" applyFont="1" applyBorder="1" applyAlignment="1">
      <alignment horizontal="center" vertical="center"/>
      <protection/>
    </xf>
    <xf numFmtId="181" fontId="0" fillId="0" borderId="1" xfId="0" applyNumberFormat="1" applyFont="1" applyBorder="1" applyAlignment="1">
      <alignment horizontal="center" vertical="center" wrapText="1"/>
    </xf>
    <xf numFmtId="181" fontId="0" fillId="0" borderId="1" xfId="76" applyNumberFormat="1" applyFont="1" applyBorder="1" applyAlignment="1">
      <alignment horizontal="center" vertical="center" shrinkToFit="1"/>
      <protection/>
    </xf>
    <xf numFmtId="180" fontId="0" fillId="0" borderId="1" xfId="76" applyNumberFormat="1" applyFont="1" applyBorder="1" applyAlignment="1">
      <alignment horizontal="center" vertical="center" shrinkToFit="1"/>
      <protection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vertical="center" wrapText="1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wrapText="1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182" fontId="10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2" xfId="76" applyFont="1" applyBorder="1" applyAlignment="1">
      <alignment horizontal="center" vertical="center" wrapText="1"/>
      <protection/>
    </xf>
    <xf numFmtId="0" fontId="2" fillId="0" borderId="15" xfId="76" applyFont="1" applyBorder="1" applyAlignment="1">
      <alignment horizontal="center" vertical="center" wrapText="1"/>
      <protection/>
    </xf>
    <xf numFmtId="0" fontId="2" fillId="0" borderId="17" xfId="76" applyFont="1" applyBorder="1" applyAlignment="1">
      <alignment horizontal="center" vertical="center" wrapText="1"/>
      <protection/>
    </xf>
    <xf numFmtId="0" fontId="2" fillId="0" borderId="1" xfId="76" applyFont="1" applyBorder="1" applyAlignment="1">
      <alignment horizontal="center" vertical="center" wrapText="1"/>
      <protection/>
    </xf>
    <xf numFmtId="0" fontId="2" fillId="0" borderId="14" xfId="76" applyFont="1" applyBorder="1" applyAlignment="1">
      <alignment horizontal="center" vertical="center" wrapText="1"/>
      <protection/>
    </xf>
    <xf numFmtId="183" fontId="0" fillId="0" borderId="1" xfId="76" applyNumberFormat="1" applyFont="1" applyBorder="1" applyAlignment="1">
      <alignment horizontal="center" vertical="center" wrapText="1"/>
      <protection/>
    </xf>
    <xf numFmtId="0" fontId="0" fillId="0" borderId="1" xfId="76" applyFont="1" applyBorder="1" applyAlignment="1">
      <alignment horizontal="center" vertical="center" wrapText="1"/>
      <protection/>
    </xf>
    <xf numFmtId="183" fontId="2" fillId="0" borderId="1" xfId="76" applyNumberFormat="1" applyFont="1" applyBorder="1" applyAlignment="1">
      <alignment horizontal="center" vertical="center" wrapText="1"/>
      <protection/>
    </xf>
    <xf numFmtId="182" fontId="2" fillId="0" borderId="1" xfId="76" applyNumberFormat="1" applyFont="1" applyBorder="1" applyAlignment="1">
      <alignment horizontal="center" vertical="center" wrapText="1"/>
      <protection/>
    </xf>
    <xf numFmtId="0" fontId="0" fillId="0" borderId="1" xfId="76" applyFill="1" applyBorder="1" applyAlignment="1">
      <alignment horizontal="center" vertical="center"/>
      <protection/>
    </xf>
    <xf numFmtId="182" fontId="0" fillId="0" borderId="1" xfId="76" applyNumberFormat="1" applyFont="1" applyFill="1" applyBorder="1" applyAlignment="1">
      <alignment horizontal="center" vertical="center"/>
      <protection/>
    </xf>
    <xf numFmtId="183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wrapText="1"/>
    </xf>
    <xf numFmtId="0" fontId="0" fillId="0" borderId="1" xfId="76" applyBorder="1" applyAlignment="1">
      <alignment horizontal="center" vertical="center"/>
      <protection/>
    </xf>
    <xf numFmtId="183" fontId="0" fillId="0" borderId="1" xfId="76" applyNumberFormat="1" applyFont="1" applyBorder="1" applyAlignment="1">
      <alignment horizontal="center" vertical="center"/>
      <protection/>
    </xf>
    <xf numFmtId="182" fontId="0" fillId="0" borderId="1" xfId="76" applyNumberFormat="1" applyFont="1" applyBorder="1" applyAlignment="1">
      <alignment horizontal="center" vertical="center"/>
      <protection/>
    </xf>
    <xf numFmtId="0" fontId="0" fillId="0" borderId="14" xfId="0" applyFont="1" applyBorder="1" applyAlignment="1">
      <alignment horizontal="center" vertical="center"/>
    </xf>
    <xf numFmtId="0" fontId="12" fillId="0" borderId="1" xfId="76" applyFont="1" applyBorder="1" applyAlignment="1">
      <alignment horizontal="center" vertical="center" shrinkToFit="1"/>
      <protection/>
    </xf>
    <xf numFmtId="0" fontId="5" fillId="0" borderId="1" xfId="76" applyFont="1" applyBorder="1" applyAlignment="1">
      <alignment horizontal="center" vertical="center" shrinkToFit="1"/>
      <protection/>
    </xf>
    <xf numFmtId="0" fontId="8" fillId="0" borderId="1" xfId="76" applyFont="1" applyBorder="1" applyAlignment="1">
      <alignment horizontal="center" vertical="center" shrinkToFit="1"/>
      <protection/>
    </xf>
    <xf numFmtId="0" fontId="8" fillId="0" borderId="1" xfId="76" applyFont="1" applyBorder="1" applyAlignment="1">
      <alignment horizontal="center" vertical="center" wrapText="1" shrinkToFit="1"/>
      <protection/>
    </xf>
    <xf numFmtId="183" fontId="8" fillId="0" borderId="1" xfId="76" applyNumberFormat="1" applyFont="1" applyBorder="1" applyAlignment="1">
      <alignment horizontal="center" vertical="center" shrinkToFit="1"/>
      <protection/>
    </xf>
    <xf numFmtId="180" fontId="8" fillId="0" borderId="1" xfId="76" applyNumberFormat="1" applyFont="1" applyBorder="1" applyAlignment="1">
      <alignment horizontal="center" vertical="center" shrinkToFit="1"/>
      <protection/>
    </xf>
    <xf numFmtId="0" fontId="8" fillId="0" borderId="1" xfId="76" applyFont="1" applyBorder="1" applyAlignment="1">
      <alignment horizontal="left" vertical="center" shrinkToFit="1"/>
      <protection/>
    </xf>
    <xf numFmtId="183" fontId="8" fillId="0" borderId="1" xfId="0" applyNumberFormat="1" applyFont="1" applyBorder="1" applyAlignment="1">
      <alignment horizontal="center" vertical="center" shrinkToFit="1"/>
    </xf>
    <xf numFmtId="180" fontId="8" fillId="0" borderId="1" xfId="0" applyNumberFormat="1" applyFont="1" applyBorder="1" applyAlignment="1">
      <alignment horizontal="center" vertical="center" shrinkToFit="1"/>
    </xf>
    <xf numFmtId="0" fontId="1" fillId="0" borderId="1" xfId="76" applyFont="1" applyBorder="1" applyAlignment="1">
      <alignment horizontal="center" vertical="center" shrinkToFit="1"/>
      <protection/>
    </xf>
    <xf numFmtId="0" fontId="1" fillId="0" borderId="1" xfId="76" applyFont="1" applyBorder="1" applyAlignment="1">
      <alignment horizontal="left" vertical="center" shrinkToFit="1"/>
      <protection/>
    </xf>
    <xf numFmtId="182" fontId="1" fillId="0" borderId="1" xfId="76" applyNumberFormat="1" applyFont="1" applyBorder="1" applyAlignment="1">
      <alignment horizontal="center" vertical="center" shrinkToFit="1"/>
      <protection/>
    </xf>
    <xf numFmtId="183" fontId="1" fillId="0" borderId="1" xfId="76" applyNumberFormat="1" applyFont="1" applyBorder="1" applyAlignment="1">
      <alignment horizontal="center" vertical="center" shrinkToFit="1"/>
      <protection/>
    </xf>
    <xf numFmtId="182" fontId="0" fillId="0" borderId="1" xfId="0" applyNumberFormat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 shrinkToFit="1"/>
      <protection/>
    </xf>
    <xf numFmtId="184" fontId="0" fillId="0" borderId="0" xfId="0" applyNumberFormat="1" applyAlignment="1">
      <alignment vertical="center"/>
    </xf>
  </cellXfs>
  <cellStyles count="77">
    <cellStyle name="Normal" xfId="0"/>
    <cellStyle name="Input [yellow]" xfId="15"/>
    <cellStyle name="Currency [0]" xfId="16"/>
    <cellStyle name="20% - 强调文字颜色 3" xfId="17"/>
    <cellStyle name="输入" xfId="18"/>
    <cellStyle name="Currency" xfId="19"/>
    <cellStyle name="霓付_97MBO" xfId="20"/>
    <cellStyle name="Comma [0]" xfId="21"/>
    <cellStyle name="40% - 强调文字颜色 3" xfId="22"/>
    <cellStyle name="差" xfId="23"/>
    <cellStyle name="Comma" xfId="24"/>
    <cellStyle name="60% - 强调文字颜色 3" xfId="25"/>
    <cellStyle name="Hyperlink" xfId="26"/>
    <cellStyle name="Percent" xfId="27"/>
    <cellStyle name="Followed Hyperlink" xfId="28"/>
    <cellStyle name="注释" xfId="29"/>
    <cellStyle name="60% - 强调文字颜色 2" xfId="30"/>
    <cellStyle name="标题 4" xfId="31"/>
    <cellStyle name="警告文本" xfId="32"/>
    <cellStyle name="_ET_STYLE_NoName_00_" xfId="33"/>
    <cellStyle name="标题" xfId="34"/>
    <cellStyle name="解释性文本" xfId="35"/>
    <cellStyle name="标题 1" xfId="36"/>
    <cellStyle name="标题 2" xfId="37"/>
    <cellStyle name="60% - 强调文字颜色 1" xfId="38"/>
    <cellStyle name="标题 3" xfId="39"/>
    <cellStyle name="60% - 强调文字颜色 4" xfId="40"/>
    <cellStyle name="输出" xfId="41"/>
    <cellStyle name="霓付 [0]_97MBO" xfId="42"/>
    <cellStyle name="计算" xfId="43"/>
    <cellStyle name="检查单元格" xfId="44"/>
    <cellStyle name="20% - 强调文字颜色 6" xfId="45"/>
    <cellStyle name="强调文字颜色 2" xfId="46"/>
    <cellStyle name="链接单元格" xfId="47"/>
    <cellStyle name="汇总" xfId="48"/>
    <cellStyle name="烹拳_97MBO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Percent [2]" xfId="56"/>
    <cellStyle name="20% - 强调文字颜色 2" xfId="57"/>
    <cellStyle name="40% - 强调文字颜色 2" xfId="58"/>
    <cellStyle name="差_Sheet2" xfId="59"/>
    <cellStyle name="强调文字颜色 3" xfId="60"/>
    <cellStyle name="强调文字颜色 4" xfId="61"/>
    <cellStyle name="Normal_0105第二套审计报表定稿" xfId="62"/>
    <cellStyle name="20% - 强调文字颜色 4" xfId="63"/>
    <cellStyle name="40% - 强调文字颜色 4" xfId="64"/>
    <cellStyle name="强调文字颜色 5" xfId="65"/>
    <cellStyle name="40% - 强调文字颜色 5" xfId="66"/>
    <cellStyle name="60% - 强调文字颜色 5" xfId="67"/>
    <cellStyle name="强调文字颜色 6" xfId="68"/>
    <cellStyle name="40% - 强调文字颜色 6" xfId="69"/>
    <cellStyle name="0,0&#13;&#10;NA&#13;&#10;" xfId="70"/>
    <cellStyle name="60% - 强调文字颜色 6" xfId="71"/>
    <cellStyle name="_Book1" xfId="72"/>
    <cellStyle name="e鯪9Y_x000B_" xfId="73"/>
    <cellStyle name="Normal - Style1" xfId="74"/>
    <cellStyle name="Grey" xfId="75"/>
    <cellStyle name="常规_Sheet1" xfId="76"/>
    <cellStyle name="好_Sheet2" xfId="77"/>
    <cellStyle name="烹拳 [0]_97MBO" xfId="78"/>
    <cellStyle name="普通_ 白土" xfId="79"/>
    <cellStyle name="千分位[0]_ 白土" xfId="80"/>
    <cellStyle name="千分位_ 白土" xfId="81"/>
    <cellStyle name="千位[0]_laroux" xfId="82"/>
    <cellStyle name="千位_laroux" xfId="83"/>
    <cellStyle name="钎霖_laroux" xfId="84"/>
    <cellStyle name="样式 1" xfId="85"/>
    <cellStyle name="콤마 [0]_BOILER-CO1" xfId="86"/>
    <cellStyle name="콤마_BOILER-CO1" xfId="87"/>
    <cellStyle name="통화 [0]_BOILER-CO1" xfId="88"/>
    <cellStyle name="통화_BOILER-CO1" xfId="89"/>
    <cellStyle name="표준_0N-HANDLING " xfId="9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 topLeftCell="A12">
      <selection activeCell="A12" sqref="A12"/>
    </sheetView>
  </sheetViews>
  <sheetFormatPr defaultColWidth="9.00390625" defaultColWidthPt="54" defaultRowHeight="14.25"/>
  <cols>
    <col min="1" max="1" width="17.625" widthPt="105.75" style="0" customWidth="1"/>
    <col min="2" max="2" width="20.50390625" widthPt="123" style="0" customWidth="1"/>
    <col min="7" max="7" width="19.875" widthPt="119.25" style="0" customWidth="1"/>
  </cols>
  <sheetData>
    <row r="1" spans="1:7" ht="37.5" customHeight="1">
      <c r="A1" s="101" t="s">
        <v>0</v>
      </c>
      <c r="B1" s="102" t="s">
        <v>1</v>
      </c>
      <c r="C1" s="102"/>
      <c r="D1" s="102"/>
      <c r="E1" s="102"/>
      <c r="F1" s="102"/>
      <c r="G1" s="102"/>
    </row>
    <row r="2" spans="1:7" ht="14.25" customHeight="1">
      <c r="A2" s="103" t="s">
        <v>2</v>
      </c>
      <c r="B2" s="104" t="s">
        <v>3</v>
      </c>
      <c r="C2" s="104" t="s">
        <v>4</v>
      </c>
      <c r="D2" s="103" t="s">
        <v>5</v>
      </c>
      <c r="E2" s="103" t="s">
        <v>6</v>
      </c>
      <c r="F2" s="103"/>
      <c r="G2" s="103" t="s">
        <v>7</v>
      </c>
    </row>
    <row r="3" spans="1:7" ht="14.25">
      <c r="A3" s="103"/>
      <c r="B3" s="104"/>
      <c r="C3" s="104"/>
      <c r="D3" s="103"/>
      <c r="E3" s="105" t="s">
        <v>8</v>
      </c>
      <c r="F3" s="106" t="s">
        <v>9</v>
      </c>
      <c r="G3" s="103"/>
    </row>
    <row r="4" spans="1:10" ht="21.75" customHeight="1">
      <c r="A4" s="103" t="s">
        <v>10</v>
      </c>
      <c r="B4" s="107"/>
      <c r="C4" s="103">
        <v>1143</v>
      </c>
      <c r="D4" s="103"/>
      <c r="E4" s="108">
        <v>120</v>
      </c>
      <c r="F4" s="109">
        <v>20040</v>
      </c>
      <c r="G4" s="103"/>
      <c r="J4" s="116"/>
    </row>
    <row r="5" spans="1:10" ht="21.75" customHeight="1">
      <c r="A5" s="110" t="s">
        <v>11</v>
      </c>
      <c r="B5" s="111">
        <v>1</v>
      </c>
      <c r="C5" s="110">
        <v>24</v>
      </c>
      <c r="D5" s="112" t="s">
        <v>12</v>
      </c>
      <c r="E5" s="113">
        <f>120/1143*C5</f>
        <v>2.51968503937008</v>
      </c>
      <c r="F5" s="114">
        <f>E5*167</f>
        <v>420.787401574803</v>
      </c>
      <c r="G5" s="110" t="s">
        <v>13</v>
      </c>
      <c r="J5" s="116"/>
    </row>
    <row r="6" spans="1:10" ht="21.75" customHeight="1">
      <c r="A6" s="110" t="s">
        <v>14</v>
      </c>
      <c r="B6" s="111">
        <v>2</v>
      </c>
      <c r="C6" s="110">
        <v>14</v>
      </c>
      <c r="D6" s="112" t="s">
        <v>12</v>
      </c>
      <c r="E6" s="113">
        <f aca="true" t="shared" si="0" ref="E6:E53">120/1143*C6</f>
        <v>1.46981627296588</v>
      </c>
      <c r="F6" s="114">
        <f aca="true" t="shared" si="1" ref="F6:F53">E6*167</f>
        <v>245.459317585302</v>
      </c>
      <c r="G6" s="110" t="s">
        <v>13</v>
      </c>
      <c r="J6" s="116"/>
    </row>
    <row r="7" spans="1:10" ht="21.75" customHeight="1">
      <c r="A7" s="110" t="s">
        <v>15</v>
      </c>
      <c r="B7" s="111">
        <v>3</v>
      </c>
      <c r="C7" s="110">
        <v>33</v>
      </c>
      <c r="D7" s="112" t="s">
        <v>12</v>
      </c>
      <c r="E7" s="113">
        <f t="shared" si="0"/>
        <v>3.46456692913386</v>
      </c>
      <c r="F7" s="114">
        <f t="shared" si="1"/>
        <v>578.582677165354</v>
      </c>
      <c r="G7" s="110" t="s">
        <v>13</v>
      </c>
      <c r="J7" s="116"/>
    </row>
    <row r="8" spans="1:10" ht="21.75" customHeight="1">
      <c r="A8" s="110" t="s">
        <v>16</v>
      </c>
      <c r="B8" s="111">
        <v>4</v>
      </c>
      <c r="C8" s="110">
        <v>12</v>
      </c>
      <c r="D8" s="112" t="s">
        <v>12</v>
      </c>
      <c r="E8" s="113">
        <f t="shared" si="0"/>
        <v>1.25984251968504</v>
      </c>
      <c r="F8" s="114">
        <f t="shared" si="1"/>
        <v>210.393700787402</v>
      </c>
      <c r="G8" s="110" t="s">
        <v>13</v>
      </c>
      <c r="J8" s="116"/>
    </row>
    <row r="9" spans="1:10" ht="21.75" customHeight="1">
      <c r="A9" s="110" t="s">
        <v>17</v>
      </c>
      <c r="B9" s="111">
        <v>5</v>
      </c>
      <c r="C9" s="110">
        <v>20</v>
      </c>
      <c r="D9" s="112" t="s">
        <v>12</v>
      </c>
      <c r="E9" s="113">
        <f t="shared" si="0"/>
        <v>2.0997375328084</v>
      </c>
      <c r="F9" s="114">
        <f t="shared" si="1"/>
        <v>350.656167979003</v>
      </c>
      <c r="G9" s="110" t="s">
        <v>13</v>
      </c>
      <c r="J9" s="116"/>
    </row>
    <row r="10" spans="1:10" ht="21.75" customHeight="1">
      <c r="A10" s="110" t="s">
        <v>18</v>
      </c>
      <c r="B10" s="111">
        <v>6</v>
      </c>
      <c r="C10" s="110">
        <v>15</v>
      </c>
      <c r="D10" s="112" t="s">
        <v>12</v>
      </c>
      <c r="E10" s="113">
        <f t="shared" si="0"/>
        <v>1.5748031496063</v>
      </c>
      <c r="F10" s="114">
        <f t="shared" si="1"/>
        <v>262.992125984252</v>
      </c>
      <c r="G10" s="110" t="s">
        <v>13</v>
      </c>
      <c r="J10" s="116"/>
    </row>
    <row r="11" spans="1:10" ht="21.75" customHeight="1">
      <c r="A11" s="110" t="s">
        <v>19</v>
      </c>
      <c r="B11" s="111">
        <v>7</v>
      </c>
      <c r="C11" s="110">
        <v>64</v>
      </c>
      <c r="D11" s="112" t="s">
        <v>12</v>
      </c>
      <c r="E11" s="113">
        <f t="shared" si="0"/>
        <v>6.71916010498688</v>
      </c>
      <c r="F11" s="114">
        <f t="shared" si="1"/>
        <v>1122.09973753281</v>
      </c>
      <c r="G11" s="110" t="s">
        <v>13</v>
      </c>
      <c r="J11" s="116"/>
    </row>
    <row r="12" spans="1:10" ht="21.75" customHeight="1">
      <c r="A12" s="110" t="s">
        <v>20</v>
      </c>
      <c r="B12" s="111">
        <v>8</v>
      </c>
      <c r="C12" s="110">
        <v>16</v>
      </c>
      <c r="D12" s="112" t="s">
        <v>12</v>
      </c>
      <c r="E12" s="113">
        <f t="shared" si="0"/>
        <v>1.67979002624672</v>
      </c>
      <c r="F12" s="114">
        <f t="shared" si="1"/>
        <v>280.524934383202</v>
      </c>
      <c r="G12" s="110" t="s">
        <v>13</v>
      </c>
      <c r="J12" s="116"/>
    </row>
    <row r="13" spans="1:10" ht="21.75" customHeight="1">
      <c r="A13" s="110" t="s">
        <v>21</v>
      </c>
      <c r="B13" s="111">
        <v>9</v>
      </c>
      <c r="C13" s="110">
        <v>20</v>
      </c>
      <c r="D13" s="112" t="s">
        <v>12</v>
      </c>
      <c r="E13" s="113">
        <f t="shared" si="0"/>
        <v>2.0997375328084</v>
      </c>
      <c r="F13" s="114">
        <f t="shared" si="1"/>
        <v>350.656167979003</v>
      </c>
      <c r="G13" s="110" t="s">
        <v>13</v>
      </c>
      <c r="J13" s="116"/>
    </row>
    <row r="14" spans="1:10" ht="21.75" customHeight="1">
      <c r="A14" s="110" t="s">
        <v>22</v>
      </c>
      <c r="B14" s="111">
        <v>10</v>
      </c>
      <c r="C14" s="110">
        <v>12</v>
      </c>
      <c r="D14" s="112" t="s">
        <v>12</v>
      </c>
      <c r="E14" s="113">
        <f t="shared" si="0"/>
        <v>1.25984251968504</v>
      </c>
      <c r="F14" s="114">
        <f t="shared" si="1"/>
        <v>210.393700787402</v>
      </c>
      <c r="G14" s="110" t="s">
        <v>13</v>
      </c>
      <c r="J14" s="116"/>
    </row>
    <row r="15" spans="1:10" ht="21.75" customHeight="1">
      <c r="A15" s="110" t="s">
        <v>23</v>
      </c>
      <c r="B15" s="111">
        <v>11</v>
      </c>
      <c r="C15" s="110">
        <v>11</v>
      </c>
      <c r="D15" s="112" t="s">
        <v>12</v>
      </c>
      <c r="E15" s="113">
        <f t="shared" si="0"/>
        <v>1.15485564304462</v>
      </c>
      <c r="F15" s="114">
        <f t="shared" si="1"/>
        <v>192.860892388451</v>
      </c>
      <c r="G15" s="110" t="s">
        <v>13</v>
      </c>
      <c r="J15" s="116"/>
    </row>
    <row r="16" spans="1:10" ht="21.75" customHeight="1">
      <c r="A16" s="110" t="s">
        <v>24</v>
      </c>
      <c r="B16" s="111">
        <v>12</v>
      </c>
      <c r="C16" s="110">
        <v>4</v>
      </c>
      <c r="D16" s="112" t="s">
        <v>12</v>
      </c>
      <c r="E16" s="113">
        <f t="shared" si="0"/>
        <v>0.41994750656168</v>
      </c>
      <c r="F16" s="114">
        <f t="shared" si="1"/>
        <v>70.1312335958005</v>
      </c>
      <c r="G16" s="110" t="s">
        <v>13</v>
      </c>
      <c r="J16" s="116"/>
    </row>
    <row r="17" spans="1:10" ht="21.75" customHeight="1">
      <c r="A17" s="110" t="s">
        <v>25</v>
      </c>
      <c r="B17" s="111">
        <v>13</v>
      </c>
      <c r="C17" s="110">
        <v>22</v>
      </c>
      <c r="D17" s="112" t="s">
        <v>12</v>
      </c>
      <c r="E17" s="113">
        <f t="shared" si="0"/>
        <v>2.30971128608924</v>
      </c>
      <c r="F17" s="114">
        <f t="shared" si="1"/>
        <v>385.721784776903</v>
      </c>
      <c r="G17" s="110" t="s">
        <v>13</v>
      </c>
      <c r="J17" s="116"/>
    </row>
    <row r="18" spans="1:10" ht="21.75" customHeight="1">
      <c r="A18" s="110" t="s">
        <v>26</v>
      </c>
      <c r="B18" s="111">
        <v>14</v>
      </c>
      <c r="C18" s="110">
        <v>8</v>
      </c>
      <c r="D18" s="112" t="s">
        <v>12</v>
      </c>
      <c r="E18" s="113">
        <f t="shared" si="0"/>
        <v>0.83989501312336</v>
      </c>
      <c r="F18" s="114">
        <f t="shared" si="1"/>
        <v>140.262467191601</v>
      </c>
      <c r="G18" s="110" t="s">
        <v>13</v>
      </c>
      <c r="J18" s="116"/>
    </row>
    <row r="19" spans="1:10" ht="21.75" customHeight="1">
      <c r="A19" s="110" t="s">
        <v>27</v>
      </c>
      <c r="B19" s="111">
        <v>15</v>
      </c>
      <c r="C19" s="110">
        <v>12</v>
      </c>
      <c r="D19" s="112" t="s">
        <v>12</v>
      </c>
      <c r="E19" s="113">
        <f t="shared" si="0"/>
        <v>1.25984251968504</v>
      </c>
      <c r="F19" s="114">
        <f t="shared" si="1"/>
        <v>210.393700787402</v>
      </c>
      <c r="G19" s="110" t="s">
        <v>13</v>
      </c>
      <c r="J19" s="116"/>
    </row>
    <row r="20" spans="1:10" ht="21.75" customHeight="1">
      <c r="A20" s="110" t="s">
        <v>28</v>
      </c>
      <c r="B20" s="111">
        <v>16</v>
      </c>
      <c r="C20" s="110">
        <v>20</v>
      </c>
      <c r="D20" s="112" t="s">
        <v>12</v>
      </c>
      <c r="E20" s="113">
        <f t="shared" si="0"/>
        <v>2.0997375328084</v>
      </c>
      <c r="F20" s="114">
        <f t="shared" si="1"/>
        <v>350.656167979003</v>
      </c>
      <c r="G20" s="110" t="s">
        <v>13</v>
      </c>
      <c r="J20" s="116"/>
    </row>
    <row r="21" spans="1:10" ht="21.75" customHeight="1">
      <c r="A21" s="110" t="s">
        <v>29</v>
      </c>
      <c r="B21" s="111">
        <v>17</v>
      </c>
      <c r="C21" s="110">
        <v>9</v>
      </c>
      <c r="D21" s="112" t="s">
        <v>12</v>
      </c>
      <c r="E21" s="113">
        <f t="shared" si="0"/>
        <v>0.94488188976378</v>
      </c>
      <c r="F21" s="114">
        <f t="shared" si="1"/>
        <v>157.795275590551</v>
      </c>
      <c r="G21" s="110" t="s">
        <v>13</v>
      </c>
      <c r="J21" s="116"/>
    </row>
    <row r="22" spans="1:10" ht="21.75" customHeight="1">
      <c r="A22" s="115" t="s">
        <v>30</v>
      </c>
      <c r="B22" s="111">
        <v>18</v>
      </c>
      <c r="C22" s="68">
        <v>7</v>
      </c>
      <c r="D22" s="112" t="s">
        <v>12</v>
      </c>
      <c r="E22" s="113">
        <f t="shared" si="0"/>
        <v>0.73490813648294</v>
      </c>
      <c r="F22" s="114">
        <f t="shared" si="1"/>
        <v>122.729658792651</v>
      </c>
      <c r="G22" s="110" t="s">
        <v>13</v>
      </c>
      <c r="J22" s="116"/>
    </row>
    <row r="23" spans="1:10" ht="21.75" customHeight="1">
      <c r="A23" s="115" t="s">
        <v>31</v>
      </c>
      <c r="B23" s="111">
        <v>19</v>
      </c>
      <c r="C23" s="110">
        <v>4</v>
      </c>
      <c r="D23" s="112" t="s">
        <v>12</v>
      </c>
      <c r="E23" s="113">
        <f t="shared" si="0"/>
        <v>0.41994750656168</v>
      </c>
      <c r="F23" s="114">
        <f t="shared" si="1"/>
        <v>70.1312335958005</v>
      </c>
      <c r="G23" s="110" t="s">
        <v>13</v>
      </c>
      <c r="J23" s="116"/>
    </row>
    <row r="24" spans="1:10" ht="21.75" customHeight="1">
      <c r="A24" s="115" t="s">
        <v>32</v>
      </c>
      <c r="B24" s="111">
        <v>20</v>
      </c>
      <c r="C24" s="68">
        <v>5</v>
      </c>
      <c r="D24" s="112" t="s">
        <v>12</v>
      </c>
      <c r="E24" s="113">
        <f t="shared" si="0"/>
        <v>0.5249343832021</v>
      </c>
      <c r="F24" s="114">
        <f t="shared" si="1"/>
        <v>87.6640419947507</v>
      </c>
      <c r="G24" s="110" t="s">
        <v>13</v>
      </c>
      <c r="J24" s="116"/>
    </row>
    <row r="25" spans="1:10" ht="21.75" customHeight="1">
      <c r="A25" s="110" t="s">
        <v>33</v>
      </c>
      <c r="B25" s="111">
        <v>21</v>
      </c>
      <c r="C25" s="68">
        <v>10</v>
      </c>
      <c r="D25" s="112" t="s">
        <v>12</v>
      </c>
      <c r="E25" s="113">
        <f t="shared" si="0"/>
        <v>1.0498687664042</v>
      </c>
      <c r="F25" s="114">
        <f t="shared" si="1"/>
        <v>175.328083989501</v>
      </c>
      <c r="G25" s="110" t="s">
        <v>13</v>
      </c>
      <c r="J25" s="116"/>
    </row>
    <row r="26" spans="1:10" ht="21.75" customHeight="1">
      <c r="A26" s="110" t="s">
        <v>34</v>
      </c>
      <c r="B26" s="111">
        <v>22</v>
      </c>
      <c r="C26" s="110">
        <v>35</v>
      </c>
      <c r="D26" s="112" t="s">
        <v>12</v>
      </c>
      <c r="E26" s="113">
        <f t="shared" si="0"/>
        <v>3.6745406824147</v>
      </c>
      <c r="F26" s="114">
        <f t="shared" si="1"/>
        <v>613.648293963255</v>
      </c>
      <c r="G26" s="110" t="s">
        <v>13</v>
      </c>
      <c r="J26" s="116"/>
    </row>
    <row r="27" spans="1:10" ht="21.75" customHeight="1">
      <c r="A27" s="110" t="s">
        <v>35</v>
      </c>
      <c r="B27" s="111">
        <v>23</v>
      </c>
      <c r="C27" s="110">
        <v>8</v>
      </c>
      <c r="D27" s="112" t="s">
        <v>12</v>
      </c>
      <c r="E27" s="113">
        <f t="shared" si="0"/>
        <v>0.83989501312336</v>
      </c>
      <c r="F27" s="114">
        <f t="shared" si="1"/>
        <v>140.262467191601</v>
      </c>
      <c r="G27" s="110" t="s">
        <v>13</v>
      </c>
      <c r="J27" s="116"/>
    </row>
    <row r="28" spans="1:10" ht="21.75" customHeight="1">
      <c r="A28" s="110" t="s">
        <v>36</v>
      </c>
      <c r="B28" s="111">
        <v>24</v>
      </c>
      <c r="C28" s="110">
        <v>38</v>
      </c>
      <c r="D28" s="112" t="s">
        <v>12</v>
      </c>
      <c r="E28" s="113">
        <f t="shared" si="0"/>
        <v>3.98950131233596</v>
      </c>
      <c r="F28" s="114">
        <f t="shared" si="1"/>
        <v>666.246719160105</v>
      </c>
      <c r="G28" s="110" t="s">
        <v>13</v>
      </c>
      <c r="J28" s="116"/>
    </row>
    <row r="29" spans="1:10" ht="21.75" customHeight="1">
      <c r="A29" s="110" t="s">
        <v>37</v>
      </c>
      <c r="B29" s="111">
        <v>25</v>
      </c>
      <c r="C29" s="110">
        <v>19</v>
      </c>
      <c r="D29" s="112" t="s">
        <v>12</v>
      </c>
      <c r="E29" s="113">
        <f t="shared" si="0"/>
        <v>1.99475065616798</v>
      </c>
      <c r="F29" s="114">
        <f t="shared" si="1"/>
        <v>333.123359580052</v>
      </c>
      <c r="G29" s="110" t="s">
        <v>13</v>
      </c>
      <c r="J29" s="116"/>
    </row>
    <row r="30" spans="1:10" ht="21.75" customHeight="1">
      <c r="A30" s="110" t="s">
        <v>38</v>
      </c>
      <c r="B30" s="111" t="s">
        <v>39</v>
      </c>
      <c r="C30" s="110">
        <v>195</v>
      </c>
      <c r="D30" s="112" t="s">
        <v>12</v>
      </c>
      <c r="E30" s="113">
        <f t="shared" si="0"/>
        <v>20.4724409448819</v>
      </c>
      <c r="F30" s="114">
        <f t="shared" si="1"/>
        <v>3418.89763779528</v>
      </c>
      <c r="G30" s="110" t="s">
        <v>13</v>
      </c>
      <c r="J30" s="116"/>
    </row>
    <row r="31" spans="1:10" ht="21.75" customHeight="1">
      <c r="A31" s="110" t="s">
        <v>40</v>
      </c>
      <c r="B31" s="111">
        <v>27</v>
      </c>
      <c r="C31" s="110">
        <v>33</v>
      </c>
      <c r="D31" s="112" t="s">
        <v>12</v>
      </c>
      <c r="E31" s="113">
        <f t="shared" si="0"/>
        <v>3.46456692913386</v>
      </c>
      <c r="F31" s="114">
        <f t="shared" si="1"/>
        <v>578.582677165354</v>
      </c>
      <c r="G31" s="110" t="s">
        <v>13</v>
      </c>
      <c r="J31" s="116"/>
    </row>
    <row r="32" spans="1:10" ht="21.75" customHeight="1">
      <c r="A32" s="110" t="s">
        <v>41</v>
      </c>
      <c r="B32" s="111">
        <v>28</v>
      </c>
      <c r="C32" s="19">
        <v>37</v>
      </c>
      <c r="D32" s="112" t="s">
        <v>12</v>
      </c>
      <c r="E32" s="113">
        <f t="shared" si="0"/>
        <v>3.88451443569554</v>
      </c>
      <c r="F32" s="114">
        <f t="shared" si="1"/>
        <v>648.713910761155</v>
      </c>
      <c r="G32" s="110" t="s">
        <v>13</v>
      </c>
      <c r="J32" s="116"/>
    </row>
    <row r="33" spans="1:10" ht="21.75" customHeight="1">
      <c r="A33" s="110" t="s">
        <v>42</v>
      </c>
      <c r="B33" s="111">
        <v>29</v>
      </c>
      <c r="C33" s="19">
        <v>10</v>
      </c>
      <c r="D33" s="112" t="s">
        <v>12</v>
      </c>
      <c r="E33" s="113">
        <f t="shared" si="0"/>
        <v>1.0498687664042</v>
      </c>
      <c r="F33" s="114">
        <f t="shared" si="1"/>
        <v>175.328083989501</v>
      </c>
      <c r="G33" s="110" t="s">
        <v>13</v>
      </c>
      <c r="J33" s="116"/>
    </row>
    <row r="34" spans="1:10" ht="21.75" customHeight="1">
      <c r="A34" s="110" t="s">
        <v>43</v>
      </c>
      <c r="B34" s="111">
        <v>30</v>
      </c>
      <c r="C34" s="110">
        <v>13</v>
      </c>
      <c r="D34" s="112" t="s">
        <v>12</v>
      </c>
      <c r="E34" s="113">
        <f t="shared" si="0"/>
        <v>1.36482939632546</v>
      </c>
      <c r="F34" s="114">
        <f t="shared" si="1"/>
        <v>227.926509186352</v>
      </c>
      <c r="G34" s="110" t="s">
        <v>13</v>
      </c>
      <c r="J34" s="116"/>
    </row>
    <row r="35" spans="1:10" ht="21.75" customHeight="1">
      <c r="A35" s="110" t="s">
        <v>44</v>
      </c>
      <c r="B35" s="111">
        <v>31</v>
      </c>
      <c r="C35" s="110">
        <v>28</v>
      </c>
      <c r="D35" s="112" t="s">
        <v>12</v>
      </c>
      <c r="E35" s="113">
        <f t="shared" si="0"/>
        <v>2.93963254593176</v>
      </c>
      <c r="F35" s="114">
        <f t="shared" si="1"/>
        <v>490.918635170604</v>
      </c>
      <c r="G35" s="110" t="s">
        <v>13</v>
      </c>
      <c r="J35" s="116"/>
    </row>
    <row r="36" spans="1:10" ht="21.75" customHeight="1">
      <c r="A36" s="110" t="s">
        <v>45</v>
      </c>
      <c r="B36" s="111">
        <v>32</v>
      </c>
      <c r="C36" s="110">
        <v>41</v>
      </c>
      <c r="D36" s="112" t="s">
        <v>12</v>
      </c>
      <c r="E36" s="113">
        <f t="shared" si="0"/>
        <v>4.30446194225722</v>
      </c>
      <c r="F36" s="114">
        <f t="shared" si="1"/>
        <v>718.845144356955</v>
      </c>
      <c r="G36" s="110" t="s">
        <v>13</v>
      </c>
      <c r="J36" s="116"/>
    </row>
    <row r="37" spans="1:10" ht="21.75" customHeight="1">
      <c r="A37" s="110" t="s">
        <v>46</v>
      </c>
      <c r="B37" s="111">
        <v>33</v>
      </c>
      <c r="C37" s="110">
        <v>7</v>
      </c>
      <c r="D37" s="112" t="s">
        <v>12</v>
      </c>
      <c r="E37" s="113">
        <f t="shared" si="0"/>
        <v>0.73490813648294</v>
      </c>
      <c r="F37" s="114">
        <f t="shared" si="1"/>
        <v>122.729658792651</v>
      </c>
      <c r="G37" s="110" t="s">
        <v>13</v>
      </c>
      <c r="J37" s="116"/>
    </row>
    <row r="38" spans="1:10" ht="21.75" customHeight="1">
      <c r="A38" s="110" t="s">
        <v>47</v>
      </c>
      <c r="B38" s="111">
        <v>34</v>
      </c>
      <c r="C38" s="110">
        <v>26</v>
      </c>
      <c r="D38" s="112" t="s">
        <v>12</v>
      </c>
      <c r="E38" s="113">
        <f t="shared" si="0"/>
        <v>2.72965879265092</v>
      </c>
      <c r="F38" s="114">
        <f t="shared" si="1"/>
        <v>455.853018372703</v>
      </c>
      <c r="G38" s="110" t="s">
        <v>13</v>
      </c>
      <c r="J38" s="116"/>
    </row>
    <row r="39" spans="1:10" ht="21.75" customHeight="1">
      <c r="A39" s="115" t="s">
        <v>48</v>
      </c>
      <c r="B39" s="111">
        <v>35</v>
      </c>
      <c r="C39" s="110">
        <v>4</v>
      </c>
      <c r="D39" s="112" t="s">
        <v>12</v>
      </c>
      <c r="E39" s="113">
        <f t="shared" si="0"/>
        <v>0.41994750656168</v>
      </c>
      <c r="F39" s="114">
        <f t="shared" si="1"/>
        <v>70.1312335958005</v>
      </c>
      <c r="G39" s="110" t="s">
        <v>13</v>
      </c>
      <c r="J39" s="116"/>
    </row>
    <row r="40" spans="1:10" ht="21.75" customHeight="1">
      <c r="A40" s="110" t="s">
        <v>49</v>
      </c>
      <c r="B40" s="111">
        <v>36</v>
      </c>
      <c r="C40" s="110">
        <v>31</v>
      </c>
      <c r="D40" s="112" t="s">
        <v>12</v>
      </c>
      <c r="E40" s="113">
        <f t="shared" si="0"/>
        <v>3.25459317585302</v>
      </c>
      <c r="F40" s="114">
        <f t="shared" si="1"/>
        <v>543.517060367454</v>
      </c>
      <c r="G40" s="110" t="s">
        <v>13</v>
      </c>
      <c r="J40" s="116"/>
    </row>
    <row r="41" spans="1:10" ht="21.75" customHeight="1">
      <c r="A41" s="110" t="s">
        <v>50</v>
      </c>
      <c r="B41" s="111">
        <v>37</v>
      </c>
      <c r="C41" s="110">
        <v>3</v>
      </c>
      <c r="D41" s="112" t="s">
        <v>12</v>
      </c>
      <c r="E41" s="113">
        <f t="shared" si="0"/>
        <v>0.31496062992126</v>
      </c>
      <c r="F41" s="114">
        <f t="shared" si="1"/>
        <v>52.5984251968504</v>
      </c>
      <c r="G41" s="110" t="s">
        <v>13</v>
      </c>
      <c r="J41" s="116"/>
    </row>
    <row r="42" spans="1:10" ht="21.75" customHeight="1">
      <c r="A42" s="110" t="s">
        <v>51</v>
      </c>
      <c r="B42" s="111">
        <v>38</v>
      </c>
      <c r="C42" s="110">
        <v>10</v>
      </c>
      <c r="D42" s="112" t="s">
        <v>12</v>
      </c>
      <c r="E42" s="113">
        <f t="shared" si="0"/>
        <v>1.0498687664042</v>
      </c>
      <c r="F42" s="114">
        <f t="shared" si="1"/>
        <v>175.328083989501</v>
      </c>
      <c r="G42" s="110" t="s">
        <v>13</v>
      </c>
      <c r="J42" s="116"/>
    </row>
    <row r="43" spans="1:10" ht="21.75" customHeight="1">
      <c r="A43" s="110" t="s">
        <v>52</v>
      </c>
      <c r="B43" s="111">
        <v>39</v>
      </c>
      <c r="C43" s="68">
        <v>9</v>
      </c>
      <c r="D43" s="112" t="s">
        <v>12</v>
      </c>
      <c r="E43" s="113">
        <f t="shared" si="0"/>
        <v>0.94488188976378</v>
      </c>
      <c r="F43" s="114">
        <f t="shared" si="1"/>
        <v>157.795275590551</v>
      </c>
      <c r="G43" s="110" t="s">
        <v>13</v>
      </c>
      <c r="J43" s="116"/>
    </row>
    <row r="44" spans="1:10" ht="21.75" customHeight="1">
      <c r="A44" s="115" t="s">
        <v>53</v>
      </c>
      <c r="B44" s="111">
        <v>40</v>
      </c>
      <c r="C44" s="68">
        <v>9</v>
      </c>
      <c r="D44" s="112" t="s">
        <v>12</v>
      </c>
      <c r="E44" s="113">
        <f t="shared" si="0"/>
        <v>0.94488188976378</v>
      </c>
      <c r="F44" s="114">
        <f t="shared" si="1"/>
        <v>157.795275590551</v>
      </c>
      <c r="G44" s="110" t="s">
        <v>13</v>
      </c>
      <c r="J44" s="116"/>
    </row>
    <row r="45" spans="1:10" ht="21.75" customHeight="1">
      <c r="A45" s="110" t="s">
        <v>54</v>
      </c>
      <c r="B45" s="111">
        <v>41</v>
      </c>
      <c r="C45" s="110">
        <v>30</v>
      </c>
      <c r="D45" s="112" t="s">
        <v>12</v>
      </c>
      <c r="E45" s="113">
        <f t="shared" si="0"/>
        <v>3.1496062992126</v>
      </c>
      <c r="F45" s="114">
        <f t="shared" si="1"/>
        <v>525.984251968504</v>
      </c>
      <c r="G45" s="110" t="s">
        <v>13</v>
      </c>
      <c r="J45" s="116"/>
    </row>
    <row r="46" spans="1:10" ht="21.75" customHeight="1">
      <c r="A46" s="110" t="s">
        <v>55</v>
      </c>
      <c r="B46" s="111">
        <v>42</v>
      </c>
      <c r="C46" s="19">
        <v>18</v>
      </c>
      <c r="D46" s="112" t="s">
        <v>12</v>
      </c>
      <c r="E46" s="113">
        <f t="shared" si="0"/>
        <v>1.88976377952756</v>
      </c>
      <c r="F46" s="114">
        <f t="shared" si="1"/>
        <v>315.590551181102</v>
      </c>
      <c r="G46" s="110" t="s">
        <v>13</v>
      </c>
      <c r="J46" s="116"/>
    </row>
    <row r="47" spans="1:10" ht="21.75" customHeight="1">
      <c r="A47" s="110" t="s">
        <v>56</v>
      </c>
      <c r="B47" s="111">
        <v>43</v>
      </c>
      <c r="C47" s="110">
        <v>29</v>
      </c>
      <c r="D47" s="112" t="s">
        <v>12</v>
      </c>
      <c r="E47" s="113">
        <f t="shared" si="0"/>
        <v>3.04461942257218</v>
      </c>
      <c r="F47" s="114">
        <f t="shared" si="1"/>
        <v>508.451443569554</v>
      </c>
      <c r="G47" s="110" t="s">
        <v>13</v>
      </c>
      <c r="J47" s="116"/>
    </row>
    <row r="48" spans="1:10" ht="21.75" customHeight="1">
      <c r="A48" s="110" t="s">
        <v>57</v>
      </c>
      <c r="B48" s="111">
        <v>44</v>
      </c>
      <c r="C48" s="110">
        <v>6</v>
      </c>
      <c r="D48" s="112" t="s">
        <v>12</v>
      </c>
      <c r="E48" s="113">
        <f t="shared" si="0"/>
        <v>0.62992125984252</v>
      </c>
      <c r="F48" s="114">
        <f t="shared" si="1"/>
        <v>105.196850393701</v>
      </c>
      <c r="G48" s="110" t="s">
        <v>13</v>
      </c>
      <c r="J48" s="116"/>
    </row>
    <row r="49" spans="1:10" ht="21.75" customHeight="1">
      <c r="A49" s="110" t="s">
        <v>58</v>
      </c>
      <c r="B49" s="111">
        <v>45</v>
      </c>
      <c r="C49" s="110">
        <v>110</v>
      </c>
      <c r="D49" s="112" t="s">
        <v>12</v>
      </c>
      <c r="E49" s="113">
        <f t="shared" si="0"/>
        <v>11.5485564304462</v>
      </c>
      <c r="F49" s="114">
        <f t="shared" si="1"/>
        <v>1928.60892388451</v>
      </c>
      <c r="G49" s="110" t="s">
        <v>13</v>
      </c>
      <c r="J49" s="116"/>
    </row>
    <row r="50" spans="1:10" ht="21.75" customHeight="1">
      <c r="A50" s="110" t="s">
        <v>59</v>
      </c>
      <c r="B50" s="111">
        <v>46</v>
      </c>
      <c r="C50" s="110">
        <v>30</v>
      </c>
      <c r="D50" s="112" t="s">
        <v>12</v>
      </c>
      <c r="E50" s="113">
        <f t="shared" si="0"/>
        <v>3.1496062992126</v>
      </c>
      <c r="F50" s="114">
        <f t="shared" si="1"/>
        <v>525.984251968504</v>
      </c>
      <c r="G50" s="110" t="s">
        <v>13</v>
      </c>
      <c r="J50" s="116"/>
    </row>
    <row r="51" spans="1:10" ht="21.75" customHeight="1">
      <c r="A51" s="110" t="s">
        <v>60</v>
      </c>
      <c r="B51" s="111">
        <v>47</v>
      </c>
      <c r="C51" s="110">
        <v>3</v>
      </c>
      <c r="D51" s="112" t="s">
        <v>12</v>
      </c>
      <c r="E51" s="113">
        <f t="shared" si="0"/>
        <v>0.31496062992126</v>
      </c>
      <c r="F51" s="114">
        <f t="shared" si="1"/>
        <v>52.5984251968504</v>
      </c>
      <c r="G51" s="110" t="s">
        <v>13</v>
      </c>
      <c r="J51" s="116"/>
    </row>
    <row r="52" spans="1:10" ht="21.75" customHeight="1">
      <c r="A52" s="110" t="s">
        <v>61</v>
      </c>
      <c r="B52" s="111">
        <v>48</v>
      </c>
      <c r="C52" s="110">
        <v>13</v>
      </c>
      <c r="D52" s="112" t="s">
        <v>12</v>
      </c>
      <c r="E52" s="113">
        <f t="shared" si="0"/>
        <v>1.36482939632546</v>
      </c>
      <c r="F52" s="114">
        <f t="shared" si="1"/>
        <v>227.926509186352</v>
      </c>
      <c r="G52" s="110" t="s">
        <v>13</v>
      </c>
      <c r="J52" s="116"/>
    </row>
    <row r="53" spans="1:10" ht="21.75" customHeight="1">
      <c r="A53" s="110" t="s">
        <v>62</v>
      </c>
      <c r="B53" s="111">
        <v>49</v>
      </c>
      <c r="C53" s="110">
        <v>6</v>
      </c>
      <c r="D53" s="112" t="s">
        <v>12</v>
      </c>
      <c r="E53" s="113">
        <f t="shared" si="0"/>
        <v>0.62992125984252</v>
      </c>
      <c r="F53" s="114">
        <f t="shared" si="1"/>
        <v>105.196850393701</v>
      </c>
      <c r="G53" s="110" t="s">
        <v>13</v>
      </c>
      <c r="J53" s="116"/>
    </row>
  </sheetData>
  <sheetProtection/>
  <mergeCells count="7">
    <mergeCell ref="B1:G1"/>
    <mergeCell ref="E2:F2"/>
    <mergeCell ref="A2:A3"/>
    <mergeCell ref="B2:B3"/>
    <mergeCell ref="C2:C3"/>
    <mergeCell ref="D2:D3"/>
    <mergeCell ref="G2:G3"/>
  </mergeCells>
  <printOptions/>
  <pageMargins left="0.75" right="0.83" top="1" bottom="1" header="0.5" footer="0.5"/>
  <pageSetup horizontalDpi="600" verticalDpi="600" orientation="landscape" paperSize="9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 topLeftCell="A1">
      <selection activeCell="G5" sqref="G5:G6"/>
    </sheetView>
  </sheetViews>
  <sheetFormatPr defaultColWidth="9.00390625" defaultColWidthPt="54" defaultRowHeight="14.25"/>
  <cols>
    <col min="1" max="1" width="20.375" widthPt="122.25" style="3" customWidth="1"/>
    <col min="2" max="2" width="9.875" widthPt="59.25" style="3" customWidth="1"/>
    <col min="3" max="3" width="9.75390625" widthPt="58.5" style="3" customWidth="1"/>
    <col min="4" max="4" width="9.625" widthPt="57.75" style="3" customWidth="1"/>
    <col min="5" max="5" width="11.75390625" widthPt="70.5" style="3" customWidth="1"/>
    <col min="6" max="6" width="42.75390625" widthPt="256.5" style="3" customWidth="1"/>
    <col min="7" max="7" width="12.375" widthPt="74.25" style="3" customWidth="1"/>
    <col min="8" max="16384" width="9.00390625" widthPt="54" style="3" customWidth="1"/>
  </cols>
  <sheetData>
    <row r="1" spans="1:7" ht="73.5" customHeight="1">
      <c r="A1" s="81" t="s">
        <v>63</v>
      </c>
      <c r="B1" s="82" t="s">
        <v>64</v>
      </c>
      <c r="C1" s="82"/>
      <c r="D1" s="82"/>
      <c r="E1" s="82"/>
      <c r="F1" s="82"/>
      <c r="G1" s="82"/>
    </row>
    <row r="2" spans="1:7" ht="54" customHeight="1">
      <c r="A2" s="83" t="s">
        <v>2</v>
      </c>
      <c r="B2" s="83" t="s">
        <v>4</v>
      </c>
      <c r="C2" s="83" t="s">
        <v>5</v>
      </c>
      <c r="D2" s="84" t="s">
        <v>6</v>
      </c>
      <c r="E2" s="85"/>
      <c r="F2" s="86" t="s">
        <v>7</v>
      </c>
      <c r="G2" s="86" t="s">
        <v>65</v>
      </c>
    </row>
    <row r="3" spans="1:7" ht="57" customHeight="1">
      <c r="A3" s="87"/>
      <c r="B3" s="87"/>
      <c r="C3" s="87"/>
      <c r="D3" s="88" t="s">
        <v>66</v>
      </c>
      <c r="E3" s="89" t="s">
        <v>9</v>
      </c>
      <c r="F3" s="86"/>
      <c r="G3" s="86"/>
    </row>
    <row r="4" spans="1:7" s="80" customFormat="1" ht="39.75" customHeight="1">
      <c r="A4" s="86" t="s">
        <v>10</v>
      </c>
      <c r="B4" s="86">
        <v>539</v>
      </c>
      <c r="C4" s="86"/>
      <c r="D4" s="90">
        <v>53.3</v>
      </c>
      <c r="E4" s="91">
        <v>400</v>
      </c>
      <c r="F4" s="86"/>
      <c r="G4" s="86"/>
    </row>
    <row r="5" spans="1:7" ht="39.75" customHeight="1">
      <c r="A5" s="39" t="s">
        <v>67</v>
      </c>
      <c r="B5" s="92">
        <v>39</v>
      </c>
      <c r="C5" s="93" t="s">
        <v>68</v>
      </c>
      <c r="D5" s="94">
        <v>23.9</v>
      </c>
      <c r="E5" s="93">
        <v>280</v>
      </c>
      <c r="F5" s="95" t="s">
        <v>69</v>
      </c>
      <c r="G5" s="96"/>
    </row>
    <row r="6" spans="1:7" ht="39.75" customHeight="1">
      <c r="A6" s="37" t="s">
        <v>70</v>
      </c>
      <c r="B6" s="97">
        <v>13</v>
      </c>
      <c r="C6" s="93" t="s">
        <v>68</v>
      </c>
      <c r="D6" s="98">
        <v>12.7</v>
      </c>
      <c r="E6" s="99">
        <v>120</v>
      </c>
      <c r="F6" s="37" t="s">
        <v>71</v>
      </c>
      <c r="G6" s="100"/>
    </row>
  </sheetData>
  <sheetProtection/>
  <mergeCells count="6">
    <mergeCell ref="B1:G1"/>
    <mergeCell ref="D2:E2"/>
    <mergeCell ref="A2:A3"/>
    <mergeCell ref="B2:B3"/>
    <mergeCell ref="C2:C3"/>
    <mergeCell ref="G5:G6"/>
  </mergeCells>
  <printOptions/>
  <pageMargins left="0.75" right="0.75" top="1" bottom="1" header="0.5" footer="0.5"/>
  <pageSetup horizontalDpi="600" verticalDpi="600"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8"/>
  <sheetViews>
    <sheetView workbookViewId="0" topLeftCell="A7">
      <selection activeCell="J27" sqref="J27:J42"/>
    </sheetView>
  </sheetViews>
  <sheetFormatPr defaultColWidth="9.00390625" defaultColWidthPt="54" defaultRowHeight="14.25"/>
  <cols>
    <col min="1" max="1" width="9.25390625" widthPt="55.5" style="52" customWidth="1"/>
    <col min="2" max="2" width="10.625" widthPt="63.75" style="53" customWidth="1"/>
    <col min="3" max="3" width="5.625" widthPt="33.75" style="53" customWidth="1"/>
    <col min="4" max="4" width="7.625" widthPt="45.75" style="53" customWidth="1"/>
    <col min="5" max="5" width="7.875" widthPt="47.25" style="53" customWidth="1"/>
    <col min="6" max="6" width="6.50390625" widthPt="39" style="53" customWidth="1"/>
    <col min="7" max="7" width="8.00390625" widthPt="48" style="53" customWidth="1"/>
    <col min="8" max="8" width="9.00390625" widthPt="54" style="53" customWidth="1"/>
    <col min="9" max="9" width="13.125" widthPt="78.75" style="53" customWidth="1"/>
    <col min="10" max="16384" width="9.00390625" widthPt="54" style="53" customWidth="1"/>
  </cols>
  <sheetData>
    <row r="1" spans="1:9" ht="36" customHeight="1">
      <c r="A1" s="54" t="s">
        <v>72</v>
      </c>
      <c r="B1" s="55" t="s">
        <v>73</v>
      </c>
      <c r="C1" s="55"/>
      <c r="D1" s="55"/>
      <c r="E1" s="55"/>
      <c r="F1" s="55"/>
      <c r="G1" s="55"/>
      <c r="H1" s="55"/>
      <c r="I1" s="55"/>
    </row>
    <row r="2" spans="1:9" s="52" customFormat="1" ht="27">
      <c r="A2" s="56" t="s">
        <v>74</v>
      </c>
      <c r="B2" s="57" t="s">
        <v>75</v>
      </c>
      <c r="C2" s="58" t="s">
        <v>76</v>
      </c>
      <c r="D2" s="58" t="s">
        <v>77</v>
      </c>
      <c r="E2" s="58" t="s">
        <v>78</v>
      </c>
      <c r="F2" s="58" t="s">
        <v>79</v>
      </c>
      <c r="G2" s="58" t="s">
        <v>80</v>
      </c>
      <c r="H2" s="58" t="s">
        <v>81</v>
      </c>
      <c r="I2" s="58" t="s">
        <v>82</v>
      </c>
    </row>
    <row r="3" spans="1:9" ht="13.5">
      <c r="A3" s="59"/>
      <c r="B3" s="60" t="s">
        <v>83</v>
      </c>
      <c r="C3" s="61"/>
      <c r="D3" s="61">
        <f>D4+D58</f>
        <v>20549</v>
      </c>
      <c r="E3" s="61"/>
      <c r="F3" s="62"/>
      <c r="G3" s="62">
        <v>200</v>
      </c>
      <c r="H3" s="62"/>
      <c r="I3" s="62"/>
    </row>
    <row r="4" spans="1:9" ht="13.5">
      <c r="A4" s="59"/>
      <c r="B4" s="60" t="s">
        <v>84</v>
      </c>
      <c r="C4" s="61" t="s">
        <v>85</v>
      </c>
      <c r="D4" s="61">
        <f>D6+D7+D8+D9+D10+D11+D12+D13+D14+D15+D16+D17+D18+D19+D20+D21+D22+D23+D24+D25+D26+D27+D28+D29+D30+D31+D32+D33+D34+D35+D36+D37+D38+D39+D40+D41+D42+D43+D44+D45+D46+D47+D48+D49+D50+D51+D52+D53+D54+D55+D56+D57</f>
        <v>13590</v>
      </c>
      <c r="E4" s="61"/>
      <c r="F4" s="62" t="s">
        <v>68</v>
      </c>
      <c r="G4" s="62">
        <f>G6+G7+G8+G9+G10+G11+G12+G13+G14+G15+G16+G17+G18+G19+G20+G21+G22+G23+G24+G25+G26+G27+G28+G29+G30+G31+G32+G33+G34+G35+G36+G37</f>
        <v>800</v>
      </c>
      <c r="H4" s="62"/>
      <c r="I4" s="62"/>
    </row>
    <row r="5" spans="1:9" ht="13.5">
      <c r="A5" s="63"/>
      <c r="B5" s="64"/>
      <c r="C5" s="65"/>
      <c r="D5" s="65"/>
      <c r="E5" s="65"/>
      <c r="F5" s="62" t="s">
        <v>86</v>
      </c>
      <c r="G5" s="62">
        <v>1200</v>
      </c>
      <c r="H5" s="62"/>
      <c r="I5" s="62"/>
    </row>
    <row r="6" spans="1:11" ht="19.5" customHeight="1">
      <c r="A6" s="66" t="s">
        <v>87</v>
      </c>
      <c r="B6" s="67" t="s">
        <v>88</v>
      </c>
      <c r="C6" s="68">
        <v>1</v>
      </c>
      <c r="D6" s="68">
        <v>266</v>
      </c>
      <c r="E6" s="68">
        <v>1</v>
      </c>
      <c r="F6" s="68" t="s">
        <v>68</v>
      </c>
      <c r="G6" s="68">
        <v>37</v>
      </c>
      <c r="H6" s="68" t="s">
        <v>89</v>
      </c>
      <c r="I6" s="68" t="s">
        <v>90</v>
      </c>
      <c r="K6" s="78"/>
    </row>
    <row r="7" spans="1:11" ht="13.5">
      <c r="A7" s="66"/>
      <c r="B7" s="69" t="s">
        <v>91</v>
      </c>
      <c r="C7" s="68">
        <v>2</v>
      </c>
      <c r="D7" s="68">
        <v>188</v>
      </c>
      <c r="E7" s="68">
        <v>1</v>
      </c>
      <c r="F7" s="68" t="s">
        <v>68</v>
      </c>
      <c r="G7" s="68">
        <v>26</v>
      </c>
      <c r="H7" s="68" t="s">
        <v>89</v>
      </c>
      <c r="I7" s="68" t="s">
        <v>90</v>
      </c>
      <c r="K7" s="78"/>
    </row>
    <row r="8" spans="1:11" ht="13.5">
      <c r="A8" s="66"/>
      <c r="B8" s="70"/>
      <c r="C8" s="68">
        <v>3</v>
      </c>
      <c r="D8" s="68">
        <v>164</v>
      </c>
      <c r="E8" s="68">
        <v>1</v>
      </c>
      <c r="F8" s="68" t="s">
        <v>68</v>
      </c>
      <c r="G8" s="68">
        <v>23</v>
      </c>
      <c r="H8" s="68" t="s">
        <v>89</v>
      </c>
      <c r="I8" s="68" t="s">
        <v>90</v>
      </c>
      <c r="K8" s="78"/>
    </row>
    <row r="9" spans="1:11" ht="13.5">
      <c r="A9" s="66"/>
      <c r="B9" s="70"/>
      <c r="C9" s="68">
        <v>4</v>
      </c>
      <c r="D9" s="68">
        <v>61</v>
      </c>
      <c r="E9" s="68">
        <v>1</v>
      </c>
      <c r="F9" s="68" t="s">
        <v>68</v>
      </c>
      <c r="G9" s="68">
        <v>8</v>
      </c>
      <c r="H9" s="68" t="s">
        <v>89</v>
      </c>
      <c r="I9" s="68" t="s">
        <v>90</v>
      </c>
      <c r="K9" s="78"/>
    </row>
    <row r="10" spans="1:11" ht="13.5">
      <c r="A10" s="66"/>
      <c r="B10" s="70"/>
      <c r="C10" s="68">
        <v>5</v>
      </c>
      <c r="D10" s="68">
        <v>43</v>
      </c>
      <c r="E10" s="68">
        <v>1</v>
      </c>
      <c r="F10" s="68" t="s">
        <v>68</v>
      </c>
      <c r="G10" s="68">
        <v>6</v>
      </c>
      <c r="H10" s="68" t="s">
        <v>89</v>
      </c>
      <c r="I10" s="68" t="s">
        <v>90</v>
      </c>
      <c r="K10" s="78"/>
    </row>
    <row r="11" spans="1:11" ht="13.5">
      <c r="A11" s="66"/>
      <c r="B11" s="70"/>
      <c r="C11" s="68">
        <v>6</v>
      </c>
      <c r="D11" s="68">
        <v>117</v>
      </c>
      <c r="E11" s="68">
        <v>1</v>
      </c>
      <c r="F11" s="68" t="s">
        <v>68</v>
      </c>
      <c r="G11" s="68">
        <v>16</v>
      </c>
      <c r="H11" s="68" t="s">
        <v>89</v>
      </c>
      <c r="I11" s="68" t="s">
        <v>90</v>
      </c>
      <c r="K11" s="78"/>
    </row>
    <row r="12" spans="1:11" ht="13.5">
      <c r="A12" s="66"/>
      <c r="B12" s="70"/>
      <c r="C12" s="68">
        <v>7</v>
      </c>
      <c r="D12" s="68">
        <v>37</v>
      </c>
      <c r="E12" s="68">
        <v>1</v>
      </c>
      <c r="F12" s="68" t="s">
        <v>68</v>
      </c>
      <c r="G12" s="68">
        <v>5</v>
      </c>
      <c r="H12" s="68" t="s">
        <v>89</v>
      </c>
      <c r="I12" s="68" t="s">
        <v>90</v>
      </c>
      <c r="K12" s="78"/>
    </row>
    <row r="13" spans="1:11" ht="13.5">
      <c r="A13" s="66"/>
      <c r="B13" s="71"/>
      <c r="C13" s="68">
        <v>8</v>
      </c>
      <c r="D13" s="68">
        <v>33</v>
      </c>
      <c r="E13" s="68">
        <v>1</v>
      </c>
      <c r="F13" s="68" t="s">
        <v>68</v>
      </c>
      <c r="G13" s="68">
        <v>5</v>
      </c>
      <c r="H13" s="68" t="s">
        <v>89</v>
      </c>
      <c r="I13" s="68" t="s">
        <v>90</v>
      </c>
      <c r="K13" s="78"/>
    </row>
    <row r="14" spans="1:11" ht="18.75" customHeight="1">
      <c r="A14" s="72" t="s">
        <v>92</v>
      </c>
      <c r="B14" s="69" t="s">
        <v>93</v>
      </c>
      <c r="C14" s="68">
        <v>9</v>
      </c>
      <c r="D14" s="68">
        <v>39</v>
      </c>
      <c r="E14" s="68">
        <v>1</v>
      </c>
      <c r="F14" s="68" t="s">
        <v>68</v>
      </c>
      <c r="G14" s="68">
        <v>5</v>
      </c>
      <c r="H14" s="68" t="s">
        <v>89</v>
      </c>
      <c r="I14" s="68" t="s">
        <v>90</v>
      </c>
      <c r="K14" s="78"/>
    </row>
    <row r="15" spans="1:11" ht="13.5">
      <c r="A15" s="73"/>
      <c r="B15" s="70"/>
      <c r="C15" s="68">
        <v>10</v>
      </c>
      <c r="D15" s="68">
        <v>29</v>
      </c>
      <c r="E15" s="68">
        <v>1</v>
      </c>
      <c r="F15" s="68" t="s">
        <v>68</v>
      </c>
      <c r="G15" s="68">
        <v>4</v>
      </c>
      <c r="H15" s="68" t="s">
        <v>89</v>
      </c>
      <c r="I15" s="68" t="s">
        <v>90</v>
      </c>
      <c r="K15" s="78"/>
    </row>
    <row r="16" spans="1:11" ht="13.5">
      <c r="A16" s="73"/>
      <c r="B16" s="70"/>
      <c r="C16" s="68">
        <v>11</v>
      </c>
      <c r="D16" s="68">
        <v>88</v>
      </c>
      <c r="E16" s="68">
        <v>1</v>
      </c>
      <c r="F16" s="68" t="s">
        <v>68</v>
      </c>
      <c r="G16" s="68">
        <v>12</v>
      </c>
      <c r="H16" s="68" t="s">
        <v>89</v>
      </c>
      <c r="I16" s="68" t="s">
        <v>90</v>
      </c>
      <c r="K16" s="78"/>
    </row>
    <row r="17" spans="1:11" ht="13.5">
      <c r="A17" s="73"/>
      <c r="B17" s="70"/>
      <c r="C17" s="68">
        <v>12</v>
      </c>
      <c r="D17" s="68">
        <v>58</v>
      </c>
      <c r="E17" s="68">
        <v>1</v>
      </c>
      <c r="F17" s="68" t="s">
        <v>68</v>
      </c>
      <c r="G17" s="68">
        <v>8</v>
      </c>
      <c r="H17" s="68" t="s">
        <v>89</v>
      </c>
      <c r="I17" s="68" t="s">
        <v>90</v>
      </c>
      <c r="K17" s="78"/>
    </row>
    <row r="18" spans="1:11" ht="13.5">
      <c r="A18" s="73"/>
      <c r="B18" s="70"/>
      <c r="C18" s="68">
        <v>13</v>
      </c>
      <c r="D18" s="68">
        <v>231</v>
      </c>
      <c r="E18" s="68">
        <v>1</v>
      </c>
      <c r="F18" s="68" t="s">
        <v>68</v>
      </c>
      <c r="G18" s="68">
        <v>32</v>
      </c>
      <c r="H18" s="68" t="s">
        <v>89</v>
      </c>
      <c r="I18" s="68" t="s">
        <v>90</v>
      </c>
      <c r="K18" s="78"/>
    </row>
    <row r="19" spans="1:11" ht="13.5">
      <c r="A19" s="73"/>
      <c r="B19" s="70"/>
      <c r="C19" s="68">
        <v>14</v>
      </c>
      <c r="D19" s="68">
        <v>195</v>
      </c>
      <c r="E19" s="68">
        <v>1</v>
      </c>
      <c r="F19" s="68" t="s">
        <v>68</v>
      </c>
      <c r="G19" s="68">
        <v>27</v>
      </c>
      <c r="H19" s="68" t="s">
        <v>89</v>
      </c>
      <c r="I19" s="68" t="s">
        <v>90</v>
      </c>
      <c r="K19" s="78"/>
    </row>
    <row r="20" spans="1:11" ht="13.5">
      <c r="A20" s="73"/>
      <c r="B20" s="70"/>
      <c r="C20" s="68">
        <v>15</v>
      </c>
      <c r="D20" s="68">
        <v>178</v>
      </c>
      <c r="E20" s="68">
        <v>1</v>
      </c>
      <c r="F20" s="68" t="s">
        <v>68</v>
      </c>
      <c r="G20" s="68">
        <v>25</v>
      </c>
      <c r="H20" s="68" t="s">
        <v>89</v>
      </c>
      <c r="I20" s="68" t="s">
        <v>90</v>
      </c>
      <c r="K20" s="78"/>
    </row>
    <row r="21" spans="1:11" ht="13.5">
      <c r="A21" s="73"/>
      <c r="B21" s="70"/>
      <c r="C21" s="68">
        <v>16</v>
      </c>
      <c r="D21" s="68">
        <v>173</v>
      </c>
      <c r="E21" s="68">
        <v>1</v>
      </c>
      <c r="F21" s="68" t="s">
        <v>68</v>
      </c>
      <c r="G21" s="68">
        <v>24</v>
      </c>
      <c r="H21" s="68" t="s">
        <v>89</v>
      </c>
      <c r="I21" s="68" t="s">
        <v>90</v>
      </c>
      <c r="K21" s="78"/>
    </row>
    <row r="22" spans="1:11" ht="13.5">
      <c r="A22" s="73"/>
      <c r="B22" s="70"/>
      <c r="C22" s="68">
        <v>17</v>
      </c>
      <c r="D22" s="68">
        <v>189</v>
      </c>
      <c r="E22" s="68">
        <v>1</v>
      </c>
      <c r="F22" s="68" t="s">
        <v>68</v>
      </c>
      <c r="G22" s="68">
        <v>26</v>
      </c>
      <c r="H22" s="68" t="s">
        <v>89</v>
      </c>
      <c r="I22" s="68" t="s">
        <v>90</v>
      </c>
      <c r="K22" s="78"/>
    </row>
    <row r="23" spans="1:11" ht="13.5">
      <c r="A23" s="73"/>
      <c r="B23" s="70"/>
      <c r="C23" s="68">
        <v>18</v>
      </c>
      <c r="D23" s="68">
        <v>62</v>
      </c>
      <c r="E23" s="68">
        <v>1</v>
      </c>
      <c r="F23" s="68" t="s">
        <v>68</v>
      </c>
      <c r="G23" s="68">
        <v>9</v>
      </c>
      <c r="H23" s="68" t="s">
        <v>89</v>
      </c>
      <c r="I23" s="68" t="s">
        <v>90</v>
      </c>
      <c r="K23" s="78"/>
    </row>
    <row r="24" spans="1:11" ht="13.5">
      <c r="A24" s="73"/>
      <c r="B24" s="70"/>
      <c r="C24" s="68">
        <v>19</v>
      </c>
      <c r="D24" s="68">
        <v>262</v>
      </c>
      <c r="E24" s="68">
        <v>2</v>
      </c>
      <c r="F24" s="68" t="s">
        <v>68</v>
      </c>
      <c r="G24" s="68">
        <v>36</v>
      </c>
      <c r="H24" s="68" t="s">
        <v>89</v>
      </c>
      <c r="I24" s="68" t="s">
        <v>90</v>
      </c>
      <c r="K24" s="78"/>
    </row>
    <row r="25" spans="1:11" ht="13.5">
      <c r="A25" s="73"/>
      <c r="B25" s="70"/>
      <c r="C25" s="68">
        <v>20</v>
      </c>
      <c r="D25" s="68">
        <v>56</v>
      </c>
      <c r="E25" s="68">
        <v>1</v>
      </c>
      <c r="F25" s="68" t="s">
        <v>68</v>
      </c>
      <c r="G25" s="68">
        <v>8</v>
      </c>
      <c r="H25" s="68" t="s">
        <v>89</v>
      </c>
      <c r="I25" s="68" t="s">
        <v>90</v>
      </c>
      <c r="K25" s="78"/>
    </row>
    <row r="26" spans="1:11" ht="13.5">
      <c r="A26" s="74"/>
      <c r="B26" s="71"/>
      <c r="C26" s="68">
        <v>21</v>
      </c>
      <c r="D26" s="68">
        <v>78</v>
      </c>
      <c r="E26" s="68">
        <v>2</v>
      </c>
      <c r="F26" s="68" t="s">
        <v>68</v>
      </c>
      <c r="G26" s="68">
        <v>11</v>
      </c>
      <c r="H26" s="68" t="s">
        <v>89</v>
      </c>
      <c r="I26" s="68" t="s">
        <v>90</v>
      </c>
      <c r="K26" s="78"/>
    </row>
    <row r="27" spans="1:11" ht="13.5">
      <c r="A27" s="66" t="s">
        <v>94</v>
      </c>
      <c r="B27" s="67" t="s">
        <v>95</v>
      </c>
      <c r="C27" s="68">
        <v>22</v>
      </c>
      <c r="D27" s="68">
        <v>115</v>
      </c>
      <c r="E27" s="68">
        <v>1</v>
      </c>
      <c r="F27" s="68" t="s">
        <v>68</v>
      </c>
      <c r="G27" s="68">
        <v>16</v>
      </c>
      <c r="H27" s="68" t="s">
        <v>89</v>
      </c>
      <c r="I27" s="68" t="s">
        <v>90</v>
      </c>
      <c r="K27" s="78"/>
    </row>
    <row r="28" spans="1:11" ht="13.5">
      <c r="A28" s="66"/>
      <c r="B28" s="67" t="s">
        <v>95</v>
      </c>
      <c r="C28" s="68">
        <v>23</v>
      </c>
      <c r="D28" s="68">
        <v>96</v>
      </c>
      <c r="E28" s="68">
        <v>1</v>
      </c>
      <c r="F28" s="68" t="s">
        <v>68</v>
      </c>
      <c r="G28" s="68">
        <v>13</v>
      </c>
      <c r="H28" s="68" t="s">
        <v>89</v>
      </c>
      <c r="I28" s="68" t="s">
        <v>90</v>
      </c>
      <c r="K28" s="78"/>
    </row>
    <row r="29" spans="1:11" ht="13.5">
      <c r="A29" s="73" t="s">
        <v>96</v>
      </c>
      <c r="B29" s="67" t="s">
        <v>97</v>
      </c>
      <c r="C29" s="68">
        <v>24</v>
      </c>
      <c r="D29" s="68">
        <v>422</v>
      </c>
      <c r="E29" s="68">
        <v>7</v>
      </c>
      <c r="F29" s="68" t="s">
        <v>68</v>
      </c>
      <c r="G29" s="68">
        <v>59</v>
      </c>
      <c r="H29" s="68" t="s">
        <v>89</v>
      </c>
      <c r="I29" s="68" t="s">
        <v>90</v>
      </c>
      <c r="K29" s="78"/>
    </row>
    <row r="30" spans="1:11" ht="13.5">
      <c r="A30" s="74"/>
      <c r="B30" s="67" t="s">
        <v>97</v>
      </c>
      <c r="C30" s="68">
        <v>25</v>
      </c>
      <c r="D30" s="68">
        <v>443</v>
      </c>
      <c r="E30" s="68">
        <v>1</v>
      </c>
      <c r="F30" s="68" t="s">
        <v>68</v>
      </c>
      <c r="G30" s="68">
        <v>61</v>
      </c>
      <c r="H30" s="68" t="s">
        <v>89</v>
      </c>
      <c r="I30" s="68" t="s">
        <v>90</v>
      </c>
      <c r="K30" s="78"/>
    </row>
    <row r="31" spans="1:11" ht="13.5">
      <c r="A31" s="66" t="s">
        <v>98</v>
      </c>
      <c r="B31" s="67" t="s">
        <v>99</v>
      </c>
      <c r="C31" s="68">
        <v>26</v>
      </c>
      <c r="D31" s="68">
        <v>318</v>
      </c>
      <c r="E31" s="68">
        <v>1</v>
      </c>
      <c r="F31" s="68" t="s">
        <v>68</v>
      </c>
      <c r="G31" s="68">
        <v>44</v>
      </c>
      <c r="H31" s="68" t="s">
        <v>89</v>
      </c>
      <c r="I31" s="68" t="s">
        <v>90</v>
      </c>
      <c r="K31" s="78"/>
    </row>
    <row r="32" spans="1:11" ht="13.5">
      <c r="A32" s="66"/>
      <c r="B32" s="67" t="s">
        <v>99</v>
      </c>
      <c r="C32" s="68">
        <v>27</v>
      </c>
      <c r="D32" s="68">
        <v>328</v>
      </c>
      <c r="E32" s="68">
        <v>1</v>
      </c>
      <c r="F32" s="68" t="s">
        <v>68</v>
      </c>
      <c r="G32" s="68">
        <v>46</v>
      </c>
      <c r="H32" s="68" t="s">
        <v>89</v>
      </c>
      <c r="I32" s="68" t="s">
        <v>90</v>
      </c>
      <c r="K32" s="78"/>
    </row>
    <row r="33" spans="1:11" ht="13.5">
      <c r="A33" s="66"/>
      <c r="B33" s="67" t="s">
        <v>99</v>
      </c>
      <c r="C33" s="68">
        <v>28</v>
      </c>
      <c r="D33" s="68">
        <v>289</v>
      </c>
      <c r="E33" s="68">
        <v>1</v>
      </c>
      <c r="F33" s="68" t="s">
        <v>68</v>
      </c>
      <c r="G33" s="68">
        <v>40</v>
      </c>
      <c r="H33" s="68" t="s">
        <v>89</v>
      </c>
      <c r="I33" s="68" t="s">
        <v>90</v>
      </c>
      <c r="K33" s="78"/>
    </row>
    <row r="34" spans="1:11" ht="13.5">
      <c r="A34" s="66"/>
      <c r="B34" s="67" t="s">
        <v>99</v>
      </c>
      <c r="C34" s="68">
        <v>29</v>
      </c>
      <c r="D34" s="68">
        <v>176</v>
      </c>
      <c r="E34" s="68">
        <v>2</v>
      </c>
      <c r="F34" s="68" t="s">
        <v>68</v>
      </c>
      <c r="G34" s="68">
        <v>24</v>
      </c>
      <c r="H34" s="68" t="s">
        <v>89</v>
      </c>
      <c r="I34" s="68" t="s">
        <v>90</v>
      </c>
      <c r="K34" s="78"/>
    </row>
    <row r="35" spans="1:11" ht="13.5">
      <c r="A35" s="66"/>
      <c r="B35" s="67" t="s">
        <v>99</v>
      </c>
      <c r="C35" s="68">
        <v>30</v>
      </c>
      <c r="D35" s="68">
        <v>316</v>
      </c>
      <c r="E35" s="68">
        <v>1</v>
      </c>
      <c r="F35" s="68" t="s">
        <v>68</v>
      </c>
      <c r="G35" s="68">
        <v>44</v>
      </c>
      <c r="H35" s="68" t="s">
        <v>89</v>
      </c>
      <c r="I35" s="68" t="s">
        <v>90</v>
      </c>
      <c r="K35" s="78"/>
    </row>
    <row r="36" spans="1:11" ht="13.5">
      <c r="A36" s="66" t="s">
        <v>100</v>
      </c>
      <c r="B36" s="67" t="s">
        <v>99</v>
      </c>
      <c r="C36" s="68">
        <v>31</v>
      </c>
      <c r="D36" s="68">
        <v>286</v>
      </c>
      <c r="E36" s="68">
        <v>1</v>
      </c>
      <c r="F36" s="68" t="s">
        <v>68</v>
      </c>
      <c r="G36" s="68">
        <v>40</v>
      </c>
      <c r="H36" s="68" t="s">
        <v>89</v>
      </c>
      <c r="I36" s="68" t="s">
        <v>90</v>
      </c>
      <c r="K36" s="78"/>
    </row>
    <row r="37" spans="1:11" ht="13.5">
      <c r="A37" s="66"/>
      <c r="B37" s="67" t="s">
        <v>99</v>
      </c>
      <c r="C37" s="68">
        <v>32</v>
      </c>
      <c r="D37" s="68">
        <v>428</v>
      </c>
      <c r="E37" s="68">
        <v>1</v>
      </c>
      <c r="F37" s="68" t="s">
        <v>68</v>
      </c>
      <c r="G37" s="68">
        <v>60</v>
      </c>
      <c r="H37" s="68" t="s">
        <v>89</v>
      </c>
      <c r="I37" s="68" t="s">
        <v>90</v>
      </c>
      <c r="K37" s="78"/>
    </row>
    <row r="38" spans="1:11" ht="21.75" customHeight="1">
      <c r="A38" s="66" t="s">
        <v>101</v>
      </c>
      <c r="B38" s="67" t="s">
        <v>102</v>
      </c>
      <c r="C38" s="68">
        <v>33</v>
      </c>
      <c r="D38" s="68">
        <v>646</v>
      </c>
      <c r="E38" s="68">
        <v>1</v>
      </c>
      <c r="F38" s="68" t="s">
        <v>86</v>
      </c>
      <c r="G38" s="68">
        <v>53</v>
      </c>
      <c r="H38" s="68" t="s">
        <v>89</v>
      </c>
      <c r="I38" s="68" t="s">
        <v>90</v>
      </c>
      <c r="K38" s="78"/>
    </row>
    <row r="39" spans="1:11" ht="13.5">
      <c r="A39" s="66"/>
      <c r="B39" s="67" t="s">
        <v>102</v>
      </c>
      <c r="C39" s="68">
        <v>34</v>
      </c>
      <c r="D39" s="68">
        <v>632</v>
      </c>
      <c r="E39" s="68">
        <v>1</v>
      </c>
      <c r="F39" s="68" t="s">
        <v>86</v>
      </c>
      <c r="G39" s="68">
        <v>51</v>
      </c>
      <c r="H39" s="68" t="s">
        <v>89</v>
      </c>
      <c r="I39" s="68" t="s">
        <v>90</v>
      </c>
      <c r="K39" s="78"/>
    </row>
    <row r="40" spans="1:11" ht="13.5">
      <c r="A40" s="66"/>
      <c r="B40" s="67" t="s">
        <v>103</v>
      </c>
      <c r="C40" s="68">
        <v>35</v>
      </c>
      <c r="D40" s="68">
        <v>722</v>
      </c>
      <c r="E40" s="68">
        <v>1</v>
      </c>
      <c r="F40" s="68" t="s">
        <v>86</v>
      </c>
      <c r="G40" s="68">
        <v>59</v>
      </c>
      <c r="H40" s="68" t="s">
        <v>89</v>
      </c>
      <c r="I40" s="68" t="s">
        <v>90</v>
      </c>
      <c r="K40" s="78"/>
    </row>
    <row r="41" spans="1:11" ht="13.5">
      <c r="A41" s="66"/>
      <c r="B41" s="67" t="s">
        <v>103</v>
      </c>
      <c r="C41" s="68">
        <v>36</v>
      </c>
      <c r="D41" s="68">
        <v>733</v>
      </c>
      <c r="E41" s="68">
        <v>1</v>
      </c>
      <c r="F41" s="68" t="s">
        <v>86</v>
      </c>
      <c r="G41" s="68">
        <v>60</v>
      </c>
      <c r="H41" s="68" t="s">
        <v>89</v>
      </c>
      <c r="I41" s="68" t="s">
        <v>90</v>
      </c>
      <c r="K41" s="78"/>
    </row>
    <row r="42" spans="1:11" ht="13.5">
      <c r="A42" s="66"/>
      <c r="B42" s="67" t="s">
        <v>103</v>
      </c>
      <c r="C42" s="68">
        <v>37</v>
      </c>
      <c r="D42" s="68">
        <v>184</v>
      </c>
      <c r="E42" s="68">
        <v>1</v>
      </c>
      <c r="F42" s="68" t="s">
        <v>86</v>
      </c>
      <c r="G42" s="68">
        <v>15</v>
      </c>
      <c r="H42" s="68" t="s">
        <v>89</v>
      </c>
      <c r="I42" s="68" t="s">
        <v>90</v>
      </c>
      <c r="K42" s="78"/>
    </row>
    <row r="43" spans="1:11" ht="13.5">
      <c r="A43" s="72" t="s">
        <v>104</v>
      </c>
      <c r="B43" s="67" t="s">
        <v>105</v>
      </c>
      <c r="C43" s="68">
        <v>38</v>
      </c>
      <c r="D43" s="68">
        <v>515</v>
      </c>
      <c r="E43" s="68">
        <v>1</v>
      </c>
      <c r="F43" s="68" t="s">
        <v>86</v>
      </c>
      <c r="G43" s="68">
        <v>42</v>
      </c>
      <c r="H43" s="68" t="s">
        <v>89</v>
      </c>
      <c r="I43" s="68" t="s">
        <v>90</v>
      </c>
      <c r="K43" s="78"/>
    </row>
    <row r="44" spans="1:11" ht="13.5">
      <c r="A44" s="73"/>
      <c r="B44" s="67" t="s">
        <v>105</v>
      </c>
      <c r="C44" s="68">
        <v>39</v>
      </c>
      <c r="D44" s="68">
        <v>192</v>
      </c>
      <c r="E44" s="68">
        <v>1</v>
      </c>
      <c r="F44" s="68" t="s">
        <v>86</v>
      </c>
      <c r="G44" s="68">
        <v>16</v>
      </c>
      <c r="H44" s="68" t="s">
        <v>89</v>
      </c>
      <c r="I44" s="68" t="s">
        <v>90</v>
      </c>
      <c r="K44" s="78"/>
    </row>
    <row r="45" spans="1:11" ht="13.5">
      <c r="A45" s="73"/>
      <c r="B45" s="67" t="s">
        <v>105</v>
      </c>
      <c r="C45" s="68">
        <v>40</v>
      </c>
      <c r="D45" s="68">
        <v>85</v>
      </c>
      <c r="E45" s="68">
        <v>1</v>
      </c>
      <c r="F45" s="68" t="s">
        <v>86</v>
      </c>
      <c r="G45" s="68">
        <v>7</v>
      </c>
      <c r="H45" s="68" t="s">
        <v>89</v>
      </c>
      <c r="I45" s="68" t="s">
        <v>90</v>
      </c>
      <c r="K45" s="78"/>
    </row>
    <row r="46" spans="1:11" ht="13.5">
      <c r="A46" s="74"/>
      <c r="B46" s="67" t="s">
        <v>105</v>
      </c>
      <c r="C46" s="68">
        <v>41</v>
      </c>
      <c r="D46" s="68">
        <v>271</v>
      </c>
      <c r="E46" s="68">
        <v>1</v>
      </c>
      <c r="F46" s="68" t="s">
        <v>86</v>
      </c>
      <c r="G46" s="68">
        <v>22</v>
      </c>
      <c r="H46" s="68" t="s">
        <v>89</v>
      </c>
      <c r="I46" s="68" t="s">
        <v>90</v>
      </c>
      <c r="K46" s="78"/>
    </row>
    <row r="47" spans="1:11" ht="13.5" customHeight="1">
      <c r="A47" s="73" t="s">
        <v>104</v>
      </c>
      <c r="B47" s="67" t="s">
        <v>105</v>
      </c>
      <c r="C47" s="68">
        <v>42</v>
      </c>
      <c r="D47" s="68">
        <v>196</v>
      </c>
      <c r="E47" s="68">
        <v>1</v>
      </c>
      <c r="F47" s="68" t="s">
        <v>86</v>
      </c>
      <c r="G47" s="68">
        <v>16</v>
      </c>
      <c r="H47" s="68" t="s">
        <v>89</v>
      </c>
      <c r="I47" s="68" t="s">
        <v>90</v>
      </c>
      <c r="K47" s="78"/>
    </row>
    <row r="48" spans="1:11" ht="13.5">
      <c r="A48" s="73"/>
      <c r="B48" s="75" t="s">
        <v>105</v>
      </c>
      <c r="C48" s="69">
        <v>43</v>
      </c>
      <c r="D48" s="68">
        <v>562</v>
      </c>
      <c r="E48" s="68">
        <v>1</v>
      </c>
      <c r="F48" s="69" t="s">
        <v>86</v>
      </c>
      <c r="G48" s="69">
        <v>56</v>
      </c>
      <c r="H48" s="68" t="s">
        <v>89</v>
      </c>
      <c r="I48" s="68" t="s">
        <v>90</v>
      </c>
      <c r="K48" s="78"/>
    </row>
    <row r="49" spans="1:11" ht="13.5">
      <c r="A49" s="73"/>
      <c r="B49" s="76"/>
      <c r="C49" s="71"/>
      <c r="D49" s="68">
        <v>128</v>
      </c>
      <c r="E49" s="68">
        <v>7</v>
      </c>
      <c r="F49" s="71"/>
      <c r="G49" s="71"/>
      <c r="H49" s="68" t="s">
        <v>89</v>
      </c>
      <c r="I49" s="68" t="s">
        <v>90</v>
      </c>
      <c r="K49" s="78"/>
    </row>
    <row r="50" spans="1:11" ht="13.5">
      <c r="A50" s="73"/>
      <c r="B50" s="67" t="s">
        <v>105</v>
      </c>
      <c r="C50" s="68">
        <v>44</v>
      </c>
      <c r="D50" s="68">
        <v>617</v>
      </c>
      <c r="E50" s="68">
        <v>1</v>
      </c>
      <c r="F50" s="68" t="s">
        <v>86</v>
      </c>
      <c r="G50" s="68">
        <v>50</v>
      </c>
      <c r="H50" s="68" t="s">
        <v>89</v>
      </c>
      <c r="I50" s="68" t="s">
        <v>90</v>
      </c>
      <c r="K50" s="78"/>
    </row>
    <row r="51" spans="1:11" ht="13.5">
      <c r="A51" s="73"/>
      <c r="B51" s="67" t="s">
        <v>106</v>
      </c>
      <c r="C51" s="68">
        <v>45</v>
      </c>
      <c r="D51" s="68">
        <v>214</v>
      </c>
      <c r="E51" s="68">
        <v>1</v>
      </c>
      <c r="F51" s="68" t="s">
        <v>86</v>
      </c>
      <c r="G51" s="68">
        <v>17</v>
      </c>
      <c r="H51" s="68" t="s">
        <v>89</v>
      </c>
      <c r="I51" s="68" t="s">
        <v>90</v>
      </c>
      <c r="K51" s="78"/>
    </row>
    <row r="52" spans="1:11" ht="13.5">
      <c r="A52" s="73"/>
      <c r="B52" s="67" t="s">
        <v>106</v>
      </c>
      <c r="C52" s="68">
        <v>46</v>
      </c>
      <c r="D52" s="68">
        <v>343</v>
      </c>
      <c r="E52" s="68">
        <v>1</v>
      </c>
      <c r="F52" s="68" t="s">
        <v>86</v>
      </c>
      <c r="G52" s="68">
        <v>28</v>
      </c>
      <c r="H52" s="68" t="s">
        <v>89</v>
      </c>
      <c r="I52" s="68" t="s">
        <v>90</v>
      </c>
      <c r="K52" s="78"/>
    </row>
    <row r="53" spans="1:11" ht="13.5">
      <c r="A53" s="73"/>
      <c r="B53" s="67" t="s">
        <v>106</v>
      </c>
      <c r="C53" s="68">
        <v>47</v>
      </c>
      <c r="D53" s="68">
        <v>56</v>
      </c>
      <c r="E53" s="68">
        <v>1</v>
      </c>
      <c r="F53" s="68" t="s">
        <v>86</v>
      </c>
      <c r="G53" s="68">
        <v>5</v>
      </c>
      <c r="H53" s="68" t="s">
        <v>89</v>
      </c>
      <c r="I53" s="68" t="s">
        <v>90</v>
      </c>
      <c r="K53" s="78"/>
    </row>
    <row r="54" spans="1:11" ht="13.5">
      <c r="A54" s="73"/>
      <c r="B54" s="67" t="s">
        <v>106</v>
      </c>
      <c r="C54" s="68">
        <v>48</v>
      </c>
      <c r="D54" s="68">
        <v>243</v>
      </c>
      <c r="E54" s="68">
        <v>1</v>
      </c>
      <c r="F54" s="68" t="s">
        <v>86</v>
      </c>
      <c r="G54" s="68">
        <v>20</v>
      </c>
      <c r="H54" s="68" t="s">
        <v>89</v>
      </c>
      <c r="I54" s="68" t="s">
        <v>90</v>
      </c>
      <c r="K54" s="78"/>
    </row>
    <row r="55" spans="1:11" ht="13.5">
      <c r="A55" s="73"/>
      <c r="B55" s="67" t="s">
        <v>106</v>
      </c>
      <c r="C55" s="68">
        <v>49</v>
      </c>
      <c r="D55" s="68">
        <v>100</v>
      </c>
      <c r="E55" s="68">
        <v>1</v>
      </c>
      <c r="F55" s="68" t="s">
        <v>86</v>
      </c>
      <c r="G55" s="68">
        <v>8</v>
      </c>
      <c r="H55" s="68" t="s">
        <v>89</v>
      </c>
      <c r="I55" s="68" t="s">
        <v>90</v>
      </c>
      <c r="K55" s="78"/>
    </row>
    <row r="56" spans="1:11" ht="13.5">
      <c r="A56" s="73"/>
      <c r="B56" s="67" t="s">
        <v>106</v>
      </c>
      <c r="C56" s="68">
        <v>50</v>
      </c>
      <c r="D56" s="68">
        <v>846</v>
      </c>
      <c r="E56" s="68">
        <v>1</v>
      </c>
      <c r="F56" s="68" t="s">
        <v>86</v>
      </c>
      <c r="G56" s="68">
        <v>69</v>
      </c>
      <c r="H56" s="68" t="s">
        <v>89</v>
      </c>
      <c r="I56" s="68" t="s">
        <v>90</v>
      </c>
      <c r="K56" s="78"/>
    </row>
    <row r="57" spans="1:11" ht="13.5">
      <c r="A57" s="74"/>
      <c r="B57" s="67" t="s">
        <v>106</v>
      </c>
      <c r="C57" s="68">
        <v>51</v>
      </c>
      <c r="D57" s="68">
        <v>541</v>
      </c>
      <c r="E57" s="68">
        <v>2</v>
      </c>
      <c r="F57" s="68" t="s">
        <v>86</v>
      </c>
      <c r="G57" s="68">
        <v>44</v>
      </c>
      <c r="H57" s="68" t="s">
        <v>89</v>
      </c>
      <c r="I57" s="68" t="s">
        <v>90</v>
      </c>
      <c r="K57" s="78"/>
    </row>
    <row r="58" spans="1:11" ht="21.75" customHeight="1">
      <c r="A58" s="63"/>
      <c r="B58" s="77" t="s">
        <v>107</v>
      </c>
      <c r="C58" s="62" t="s">
        <v>108</v>
      </c>
      <c r="D58" s="62">
        <v>6959</v>
      </c>
      <c r="E58" s="62"/>
      <c r="F58" s="62"/>
      <c r="G58" s="62">
        <v>562</v>
      </c>
      <c r="H58" s="62"/>
      <c r="I58" s="62"/>
      <c r="K58" s="78"/>
    </row>
    <row r="59" spans="1:11" ht="15" customHeight="1">
      <c r="A59" s="66" t="s">
        <v>109</v>
      </c>
      <c r="B59" s="67" t="s">
        <v>110</v>
      </c>
      <c r="C59" s="68">
        <v>52</v>
      </c>
      <c r="D59" s="68">
        <v>314</v>
      </c>
      <c r="E59" s="68">
        <v>1</v>
      </c>
      <c r="F59" s="68" t="s">
        <v>86</v>
      </c>
      <c r="G59" s="68">
        <v>26</v>
      </c>
      <c r="H59" s="68" t="s">
        <v>89</v>
      </c>
      <c r="I59" s="68" t="s">
        <v>90</v>
      </c>
      <c r="K59" s="78"/>
    </row>
    <row r="60" spans="1:11" ht="15" customHeight="1">
      <c r="A60" s="66"/>
      <c r="B60" s="67" t="s">
        <v>110</v>
      </c>
      <c r="C60" s="68">
        <v>53</v>
      </c>
      <c r="D60" s="68">
        <v>67</v>
      </c>
      <c r="E60" s="68">
        <v>1</v>
      </c>
      <c r="F60" s="68" t="s">
        <v>86</v>
      </c>
      <c r="G60" s="68">
        <v>5</v>
      </c>
      <c r="H60" s="68" t="s">
        <v>89</v>
      </c>
      <c r="I60" s="68" t="s">
        <v>90</v>
      </c>
      <c r="K60" s="78"/>
    </row>
    <row r="61" spans="1:11" ht="15" customHeight="1">
      <c r="A61" s="72" t="s">
        <v>111</v>
      </c>
      <c r="B61" s="67" t="s">
        <v>112</v>
      </c>
      <c r="C61" s="68">
        <v>54</v>
      </c>
      <c r="D61" s="68">
        <v>237</v>
      </c>
      <c r="E61" s="68">
        <v>1</v>
      </c>
      <c r="F61" s="68" t="s">
        <v>86</v>
      </c>
      <c r="G61" s="68">
        <v>19</v>
      </c>
      <c r="H61" s="68" t="s">
        <v>89</v>
      </c>
      <c r="I61" s="68" t="s">
        <v>90</v>
      </c>
      <c r="K61" s="78"/>
    </row>
    <row r="62" spans="1:11" ht="15" customHeight="1">
      <c r="A62" s="73"/>
      <c r="B62" s="67" t="s">
        <v>112</v>
      </c>
      <c r="C62" s="68">
        <v>55</v>
      </c>
      <c r="D62" s="68">
        <v>1068</v>
      </c>
      <c r="E62" s="68">
        <v>1</v>
      </c>
      <c r="F62" s="68" t="s">
        <v>86</v>
      </c>
      <c r="G62" s="68">
        <v>85</v>
      </c>
      <c r="H62" s="68" t="s">
        <v>89</v>
      </c>
      <c r="I62" s="68" t="s">
        <v>90</v>
      </c>
      <c r="K62" s="78"/>
    </row>
    <row r="63" spans="1:11" ht="15" customHeight="1">
      <c r="A63" s="74"/>
      <c r="B63" s="67" t="s">
        <v>112</v>
      </c>
      <c r="C63" s="68">
        <v>56</v>
      </c>
      <c r="D63" s="68">
        <v>682</v>
      </c>
      <c r="E63" s="68">
        <v>1</v>
      </c>
      <c r="F63" s="68" t="s">
        <v>86</v>
      </c>
      <c r="G63" s="68">
        <v>55</v>
      </c>
      <c r="H63" s="68" t="s">
        <v>89</v>
      </c>
      <c r="I63" s="68" t="s">
        <v>90</v>
      </c>
      <c r="K63" s="78"/>
    </row>
    <row r="64" spans="1:11" ht="15" customHeight="1">
      <c r="A64" s="66" t="s">
        <v>113</v>
      </c>
      <c r="B64" s="67" t="s">
        <v>114</v>
      </c>
      <c r="C64" s="68">
        <v>57</v>
      </c>
      <c r="D64" s="68">
        <v>1302</v>
      </c>
      <c r="E64" s="68">
        <v>1</v>
      </c>
      <c r="F64" s="68" t="s">
        <v>86</v>
      </c>
      <c r="G64" s="68">
        <v>104</v>
      </c>
      <c r="H64" s="68" t="s">
        <v>89</v>
      </c>
      <c r="I64" s="68" t="s">
        <v>90</v>
      </c>
      <c r="K64" s="78"/>
    </row>
    <row r="65" spans="1:14" ht="15" customHeight="1">
      <c r="A65" s="66"/>
      <c r="B65" s="67" t="s">
        <v>114</v>
      </c>
      <c r="C65" s="68">
        <v>58</v>
      </c>
      <c r="D65" s="68">
        <v>910</v>
      </c>
      <c r="E65" s="68">
        <v>1</v>
      </c>
      <c r="F65" s="68" t="s">
        <v>86</v>
      </c>
      <c r="G65" s="68">
        <v>74</v>
      </c>
      <c r="H65" s="68" t="s">
        <v>89</v>
      </c>
      <c r="I65" s="68" t="s">
        <v>90</v>
      </c>
      <c r="K65" s="78"/>
      <c r="N65" s="79"/>
    </row>
    <row r="66" spans="1:11" ht="15" customHeight="1">
      <c r="A66" s="66" t="s">
        <v>115</v>
      </c>
      <c r="B66" s="67" t="s">
        <v>116</v>
      </c>
      <c r="C66" s="68">
        <v>59</v>
      </c>
      <c r="D66" s="68">
        <v>1212</v>
      </c>
      <c r="E66" s="68">
        <v>1</v>
      </c>
      <c r="F66" s="68" t="s">
        <v>86</v>
      </c>
      <c r="G66" s="68">
        <v>99</v>
      </c>
      <c r="H66" s="68" t="s">
        <v>89</v>
      </c>
      <c r="I66" s="68" t="s">
        <v>90</v>
      </c>
      <c r="K66" s="78"/>
    </row>
    <row r="67" spans="1:11" ht="15" customHeight="1">
      <c r="A67" s="66"/>
      <c r="B67" s="67" t="s">
        <v>116</v>
      </c>
      <c r="C67" s="68">
        <v>60</v>
      </c>
      <c r="D67" s="68">
        <v>1167</v>
      </c>
      <c r="E67" s="68">
        <v>1</v>
      </c>
      <c r="F67" s="68" t="s">
        <v>86</v>
      </c>
      <c r="G67" s="68">
        <v>95</v>
      </c>
      <c r="H67" s="68" t="s">
        <v>89</v>
      </c>
      <c r="I67" s="68" t="s">
        <v>90</v>
      </c>
      <c r="K67" s="78"/>
    </row>
    <row r="68" ht="13.5">
      <c r="K68" s="53" t="s">
        <v>117</v>
      </c>
    </row>
  </sheetData>
  <sheetProtection/>
  <mergeCells count="24">
    <mergeCell ref="B1:I1"/>
    <mergeCell ref="A6:A13"/>
    <mergeCell ref="A14:A26"/>
    <mergeCell ref="A27:A28"/>
    <mergeCell ref="A29:A30"/>
    <mergeCell ref="A31:A35"/>
    <mergeCell ref="A36:A37"/>
    <mergeCell ref="A38:A42"/>
    <mergeCell ref="A43:A46"/>
    <mergeCell ref="A47:A57"/>
    <mergeCell ref="A59:A60"/>
    <mergeCell ref="A61:A63"/>
    <mergeCell ref="A64:A65"/>
    <mergeCell ref="A66:A67"/>
    <mergeCell ref="B4:B5"/>
    <mergeCell ref="B7:B13"/>
    <mergeCell ref="B14:B26"/>
    <mergeCell ref="B48:B49"/>
    <mergeCell ref="C4:C5"/>
    <mergeCell ref="C48:C49"/>
    <mergeCell ref="D4:D5"/>
    <mergeCell ref="E4:E5"/>
    <mergeCell ref="F48:F49"/>
    <mergeCell ref="G48:G49"/>
  </mergeCells>
  <printOptions/>
  <pageMargins left="0.67" right="0.24" top="0.98" bottom="0.98" header="0.51" footer="0.51"/>
  <pageSetup horizontalDpi="600" verticalDpi="600" orientation="portrait" paperSize="9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workbookViewId="0" topLeftCell="A1">
      <selection activeCell="M6" sqref="M6:M7"/>
    </sheetView>
  </sheetViews>
  <sheetFormatPr defaultColWidth="9.00390625" defaultColWidthPt="54" defaultRowHeight="14.25"/>
  <cols>
    <col min="1" max="1" width="11.50390625" widthPt="69" style="0" customWidth="1"/>
    <col min="2" max="2" width="10.625" widthPt="63.75" style="0" customWidth="1"/>
    <col min="3" max="3" width="9.50390625" widthPt="57" style="0" customWidth="1"/>
    <col min="4" max="4" width="9.75390625" widthPt="58.5" style="0" customWidth="1"/>
    <col min="5" max="5" width="9.375" widthPt="56.25" style="0" customWidth="1"/>
    <col min="6" max="6" width="10.50390625" widthPt="63" style="0" customWidth="1"/>
    <col min="7" max="12" width="8.625" widthPt="51.75" style="0" customWidth="1"/>
  </cols>
  <sheetData>
    <row r="1" spans="1:12" ht="48.75" customHeight="1">
      <c r="A1" s="41" t="s">
        <v>118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4.5" customHeight="1">
      <c r="A2" s="23" t="s">
        <v>119</v>
      </c>
      <c r="B2" s="23" t="s">
        <v>120</v>
      </c>
      <c r="C2" s="26" t="s">
        <v>121</v>
      </c>
      <c r="D2" s="25"/>
      <c r="E2" s="25"/>
      <c r="F2" s="43"/>
      <c r="G2" s="26" t="s">
        <v>5</v>
      </c>
      <c r="H2" s="25"/>
      <c r="I2" s="25"/>
      <c r="J2" s="25"/>
      <c r="K2" s="25"/>
      <c r="L2" s="43"/>
    </row>
    <row r="3" spans="1:12" ht="34.5" customHeight="1">
      <c r="A3" s="29"/>
      <c r="B3" s="44"/>
      <c r="C3" s="30" t="s">
        <v>122</v>
      </c>
      <c r="D3" s="45" t="s">
        <v>123</v>
      </c>
      <c r="E3" s="26" t="s">
        <v>124</v>
      </c>
      <c r="F3" s="38" t="s">
        <v>125</v>
      </c>
      <c r="G3" s="46" t="s">
        <v>126</v>
      </c>
      <c r="H3" s="46" t="s">
        <v>127</v>
      </c>
      <c r="I3" s="46" t="s">
        <v>128</v>
      </c>
      <c r="J3" s="46" t="s">
        <v>129</v>
      </c>
      <c r="K3" s="46" t="s">
        <v>130</v>
      </c>
      <c r="L3" s="49" t="s">
        <v>131</v>
      </c>
    </row>
    <row r="4" spans="1:12" ht="34.5" customHeight="1">
      <c r="A4" s="32" t="s">
        <v>10</v>
      </c>
      <c r="B4" s="32"/>
      <c r="C4" s="33">
        <v>2301</v>
      </c>
      <c r="D4" s="34">
        <v>150</v>
      </c>
      <c r="E4" s="34">
        <v>15691</v>
      </c>
      <c r="F4" s="34"/>
      <c r="G4" s="34">
        <f>G5+G6+G7</f>
        <v>5412</v>
      </c>
      <c r="H4" s="34">
        <f>H6</f>
        <v>400</v>
      </c>
      <c r="I4" s="34">
        <f>I8+I9+I10</f>
        <v>2613</v>
      </c>
      <c r="J4" s="34">
        <f>J6+J7+J8+J9+J10</f>
        <v>3822</v>
      </c>
      <c r="K4" s="35">
        <f>K6+K7+K8+K9+K10</f>
        <v>3822</v>
      </c>
      <c r="L4" s="35">
        <f>L6+L7+L8+L9+L10</f>
        <v>3822</v>
      </c>
    </row>
    <row r="5" spans="1:12" ht="34.5" customHeight="1">
      <c r="A5" s="37" t="s">
        <v>84</v>
      </c>
      <c r="B5" s="37" t="s">
        <v>132</v>
      </c>
      <c r="C5" s="37">
        <v>145</v>
      </c>
      <c r="D5" s="38">
        <v>110</v>
      </c>
      <c r="E5" s="38"/>
      <c r="F5" s="19" t="s">
        <v>132</v>
      </c>
      <c r="G5" s="19">
        <v>3080</v>
      </c>
      <c r="H5" s="19"/>
      <c r="I5" s="19"/>
      <c r="J5" s="19"/>
      <c r="K5" s="39"/>
      <c r="L5" s="50"/>
    </row>
    <row r="6" spans="1:12" ht="34.5" customHeight="1">
      <c r="A6" s="47" t="s">
        <v>107</v>
      </c>
      <c r="B6" s="37" t="s">
        <v>133</v>
      </c>
      <c r="C6" s="37">
        <v>426</v>
      </c>
      <c r="D6" s="38">
        <v>40</v>
      </c>
      <c r="E6" s="38">
        <v>2288</v>
      </c>
      <c r="F6" s="19" t="s">
        <v>133</v>
      </c>
      <c r="G6" s="19">
        <v>1424</v>
      </c>
      <c r="H6" s="19">
        <v>400</v>
      </c>
      <c r="I6" s="19"/>
      <c r="J6" s="19">
        <v>528</v>
      </c>
      <c r="K6" s="39">
        <v>528</v>
      </c>
      <c r="L6" s="51">
        <v>528</v>
      </c>
    </row>
    <row r="7" spans="1:12" ht="34.5" customHeight="1">
      <c r="A7" s="48"/>
      <c r="B7" s="37" t="s">
        <v>134</v>
      </c>
      <c r="C7" s="37">
        <v>490</v>
      </c>
      <c r="D7" s="38"/>
      <c r="E7" s="38">
        <v>2951</v>
      </c>
      <c r="F7" s="19" t="s">
        <v>134</v>
      </c>
      <c r="G7" s="19">
        <v>908</v>
      </c>
      <c r="H7" s="19"/>
      <c r="I7" s="19"/>
      <c r="J7" s="19">
        <v>681</v>
      </c>
      <c r="K7" s="39">
        <v>681</v>
      </c>
      <c r="L7" s="51">
        <v>681</v>
      </c>
    </row>
    <row r="8" spans="1:12" ht="34.5" customHeight="1">
      <c r="A8" s="47" t="s">
        <v>135</v>
      </c>
      <c r="B8" s="37" t="s">
        <v>136</v>
      </c>
      <c r="C8" s="37">
        <v>690</v>
      </c>
      <c r="D8" s="38"/>
      <c r="E8" s="38">
        <v>7608</v>
      </c>
      <c r="F8" s="19" t="s">
        <v>136</v>
      </c>
      <c r="G8" s="19"/>
      <c r="H8" s="19"/>
      <c r="I8" s="19">
        <v>1902</v>
      </c>
      <c r="J8" s="19">
        <v>1902</v>
      </c>
      <c r="K8" s="39">
        <v>1902</v>
      </c>
      <c r="L8" s="51">
        <v>1902</v>
      </c>
    </row>
    <row r="9" spans="1:12" ht="34.5" customHeight="1">
      <c r="A9" s="48"/>
      <c r="B9" s="37" t="s">
        <v>137</v>
      </c>
      <c r="C9" s="37">
        <v>520</v>
      </c>
      <c r="D9" s="38"/>
      <c r="E9" s="38">
        <v>2316</v>
      </c>
      <c r="F9" s="19" t="s">
        <v>137</v>
      </c>
      <c r="G9" s="19"/>
      <c r="H9" s="19"/>
      <c r="I9" s="19">
        <v>579</v>
      </c>
      <c r="J9" s="19">
        <v>579</v>
      </c>
      <c r="K9" s="39">
        <v>579</v>
      </c>
      <c r="L9" s="51">
        <v>579</v>
      </c>
    </row>
    <row r="10" spans="1:12" ht="34.5" customHeight="1">
      <c r="A10" s="37" t="s">
        <v>138</v>
      </c>
      <c r="B10" s="37" t="s">
        <v>139</v>
      </c>
      <c r="C10" s="37">
        <v>30</v>
      </c>
      <c r="D10" s="38"/>
      <c r="E10" s="38">
        <v>528</v>
      </c>
      <c r="F10" s="19" t="s">
        <v>139</v>
      </c>
      <c r="G10" s="19"/>
      <c r="H10" s="19"/>
      <c r="I10" s="19">
        <v>132</v>
      </c>
      <c r="J10" s="19">
        <v>132</v>
      </c>
      <c r="K10" s="39">
        <v>132</v>
      </c>
      <c r="L10" s="51">
        <v>132</v>
      </c>
    </row>
  </sheetData>
  <sheetProtection/>
  <mergeCells count="7">
    <mergeCell ref="A1:L1"/>
    <mergeCell ref="C2:F2"/>
    <mergeCell ref="G2:L2"/>
    <mergeCell ref="A2:A3"/>
    <mergeCell ref="A6:A7"/>
    <mergeCell ref="A8:A9"/>
    <mergeCell ref="B2:B3"/>
  </mergeCells>
  <printOptions/>
  <pageMargins left="0.27" right="0.2" top="0.75" bottom="0.75" header="0.31" footer="0.31"/>
  <pageSetup horizontalDpi="600" verticalDpi="600" orientation="landscape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 topLeftCell="A3">
      <selection activeCell="A1" sqref="A1:G23"/>
    </sheetView>
  </sheetViews>
  <sheetFormatPr defaultColWidth="9.00390625" defaultColWidthPt="54" defaultRowHeight="14.25"/>
  <cols>
    <col min="1" max="1" width="12.25390625" widthPt="73.5" style="0" customWidth="1"/>
    <col min="2" max="2" width="11.00390625" widthPt="66" style="0" customWidth="1"/>
    <col min="3" max="3" width="13.25390625" widthPt="79.5" style="0" customWidth="1"/>
    <col min="4" max="5" width="11.125" widthPt="66.75" style="0" customWidth="1"/>
    <col min="6" max="6" width="10.625" widthPt="63.75" style="0" customWidth="1"/>
    <col min="7" max="7" width="10.375" widthPt="62.25" style="0" customWidth="1"/>
  </cols>
  <sheetData>
    <row r="1" spans="1:7" ht="39" customHeight="1">
      <c r="A1" s="21" t="s">
        <v>140</v>
      </c>
      <c r="B1" s="22" t="s">
        <v>141</v>
      </c>
      <c r="C1" s="22"/>
      <c r="D1" s="22"/>
      <c r="E1" s="22"/>
      <c r="F1" s="22"/>
      <c r="G1" s="22"/>
    </row>
    <row r="2" spans="1:7" ht="30" customHeight="1">
      <c r="A2" s="23" t="s">
        <v>119</v>
      </c>
      <c r="B2" s="24" t="s">
        <v>142</v>
      </c>
      <c r="C2" s="25"/>
      <c r="D2" s="25"/>
      <c r="E2" s="26" t="s">
        <v>143</v>
      </c>
      <c r="F2" s="27"/>
      <c r="G2" s="28"/>
    </row>
    <row r="3" spans="1:7" ht="30" customHeight="1">
      <c r="A3" s="29"/>
      <c r="B3" s="30" t="s">
        <v>122</v>
      </c>
      <c r="C3" s="30" t="s">
        <v>144</v>
      </c>
      <c r="D3" s="30" t="s">
        <v>9</v>
      </c>
      <c r="E3" s="31" t="s">
        <v>122</v>
      </c>
      <c r="F3" s="6" t="s">
        <v>145</v>
      </c>
      <c r="G3" s="19" t="s">
        <v>9</v>
      </c>
    </row>
    <row r="4" spans="1:7" ht="30" customHeight="1">
      <c r="A4" s="32" t="s">
        <v>10</v>
      </c>
      <c r="B4" s="33">
        <f>B5+B6+B7+B8+B9+B10+B11+B12+B13+B14+B15+B16+B17+B18+B19+B20+B21+B22+B23</f>
        <v>647</v>
      </c>
      <c r="C4" s="34">
        <f>C5+C6+C7+C8++C9+C10+C11+C12+C13+C14+C15+C16+C17+C18+C19+C20+C21+C22+C23</f>
        <v>720</v>
      </c>
      <c r="D4" s="34">
        <f>D5+D6+D7+D8+D9+D10+D11+D12+D13+D14+D15+D16+D17+D18+D19+D20+D21+D22+D23</f>
        <v>120240</v>
      </c>
      <c r="E4" s="34">
        <f>E8+E10</f>
        <v>100</v>
      </c>
      <c r="F4" s="35">
        <f>F8+F10</f>
        <v>500</v>
      </c>
      <c r="G4" s="36">
        <v>3000</v>
      </c>
    </row>
    <row r="5" spans="1:7" ht="30" customHeight="1">
      <c r="A5" s="37" t="s">
        <v>146</v>
      </c>
      <c r="B5" s="37">
        <v>65</v>
      </c>
      <c r="C5" s="38">
        <v>50</v>
      </c>
      <c r="D5" s="38">
        <v>8350</v>
      </c>
      <c r="E5" s="38"/>
      <c r="F5" s="39"/>
      <c r="G5" s="40"/>
    </row>
    <row r="6" spans="1:7" ht="30" customHeight="1">
      <c r="A6" s="37" t="s">
        <v>147</v>
      </c>
      <c r="B6" s="37">
        <v>22</v>
      </c>
      <c r="C6" s="38">
        <v>50</v>
      </c>
      <c r="D6" s="38">
        <f>C6*167</f>
        <v>8350</v>
      </c>
      <c r="E6" s="38"/>
      <c r="F6" s="39"/>
      <c r="G6" s="40"/>
    </row>
    <row r="7" spans="1:7" ht="30" customHeight="1">
      <c r="A7" s="37" t="s">
        <v>148</v>
      </c>
      <c r="B7" s="37">
        <v>50</v>
      </c>
      <c r="C7" s="38">
        <v>50</v>
      </c>
      <c r="D7" s="38">
        <f>C7*167</f>
        <v>8350</v>
      </c>
      <c r="E7" s="38"/>
      <c r="F7" s="39"/>
      <c r="G7" s="40"/>
    </row>
    <row r="8" spans="1:7" ht="30" customHeight="1">
      <c r="A8" s="37" t="s">
        <v>149</v>
      </c>
      <c r="B8" s="37"/>
      <c r="C8" s="38"/>
      <c r="D8" s="38"/>
      <c r="E8" s="38">
        <v>40</v>
      </c>
      <c r="F8" s="39">
        <v>300</v>
      </c>
      <c r="G8" s="19">
        <v>1800</v>
      </c>
    </row>
    <row r="9" spans="1:7" ht="30" customHeight="1">
      <c r="A9" s="37" t="s">
        <v>138</v>
      </c>
      <c r="B9" s="37">
        <v>7</v>
      </c>
      <c r="C9" s="38">
        <v>30</v>
      </c>
      <c r="D9" s="38">
        <f>C9*167</f>
        <v>5010</v>
      </c>
      <c r="E9" s="38"/>
      <c r="F9" s="39"/>
      <c r="G9" s="19"/>
    </row>
    <row r="10" spans="1:7" ht="30" customHeight="1">
      <c r="A10" s="37" t="s">
        <v>107</v>
      </c>
      <c r="B10" s="37"/>
      <c r="C10" s="38"/>
      <c r="D10" s="38"/>
      <c r="E10" s="38">
        <v>60</v>
      </c>
      <c r="F10" s="39">
        <v>200</v>
      </c>
      <c r="G10" s="19">
        <v>1200</v>
      </c>
    </row>
    <row r="11" spans="1:7" ht="30" customHeight="1">
      <c r="A11" s="37" t="s">
        <v>84</v>
      </c>
      <c r="B11" s="37">
        <v>60</v>
      </c>
      <c r="C11" s="38">
        <v>50</v>
      </c>
      <c r="D11" s="38">
        <v>8350</v>
      </c>
      <c r="E11" s="38"/>
      <c r="F11" s="39"/>
      <c r="G11" s="40"/>
    </row>
    <row r="12" spans="1:7" ht="30" customHeight="1">
      <c r="A12" s="37" t="s">
        <v>150</v>
      </c>
      <c r="B12" s="37">
        <v>38</v>
      </c>
      <c r="C12" s="38">
        <v>50</v>
      </c>
      <c r="D12" s="38">
        <v>8350</v>
      </c>
      <c r="E12" s="38"/>
      <c r="F12" s="39"/>
      <c r="G12" s="40"/>
    </row>
    <row r="13" spans="1:7" ht="30" customHeight="1">
      <c r="A13" s="37" t="s">
        <v>151</v>
      </c>
      <c r="B13" s="37">
        <v>43</v>
      </c>
      <c r="C13" s="38">
        <v>50</v>
      </c>
      <c r="D13" s="38">
        <v>8350</v>
      </c>
      <c r="E13" s="38"/>
      <c r="F13" s="39"/>
      <c r="G13" s="40"/>
    </row>
    <row r="14" spans="1:7" ht="30" customHeight="1">
      <c r="A14" s="37" t="s">
        <v>152</v>
      </c>
      <c r="B14" s="37">
        <v>45</v>
      </c>
      <c r="C14" s="38">
        <v>50</v>
      </c>
      <c r="D14" s="38">
        <v>8350</v>
      </c>
      <c r="E14" s="38"/>
      <c r="F14" s="39"/>
      <c r="G14" s="40"/>
    </row>
    <row r="15" spans="1:7" ht="30" customHeight="1">
      <c r="A15" s="37" t="s">
        <v>153</v>
      </c>
      <c r="B15" s="37">
        <v>45</v>
      </c>
      <c r="C15" s="38">
        <v>50</v>
      </c>
      <c r="D15" s="38">
        <v>8350</v>
      </c>
      <c r="E15" s="38"/>
      <c r="F15" s="39"/>
      <c r="G15" s="40"/>
    </row>
    <row r="16" spans="1:7" ht="30" customHeight="1">
      <c r="A16" s="37" t="s">
        <v>154</v>
      </c>
      <c r="B16" s="37">
        <v>32</v>
      </c>
      <c r="C16" s="38">
        <v>40</v>
      </c>
      <c r="D16" s="38">
        <f>C16*167</f>
        <v>6680</v>
      </c>
      <c r="E16" s="38"/>
      <c r="F16" s="39"/>
      <c r="G16" s="40"/>
    </row>
    <row r="17" spans="1:7" ht="30" customHeight="1">
      <c r="A17" s="37" t="s">
        <v>135</v>
      </c>
      <c r="B17" s="37">
        <v>25</v>
      </c>
      <c r="C17" s="38">
        <v>30</v>
      </c>
      <c r="D17" s="38">
        <v>5010</v>
      </c>
      <c r="E17" s="38"/>
      <c r="F17" s="39"/>
      <c r="G17" s="40"/>
    </row>
    <row r="18" spans="1:7" ht="30" customHeight="1">
      <c r="A18" s="37" t="s">
        <v>155</v>
      </c>
      <c r="B18" s="37">
        <v>25</v>
      </c>
      <c r="C18" s="38">
        <v>30</v>
      </c>
      <c r="D18" s="38">
        <v>5010</v>
      </c>
      <c r="E18" s="38"/>
      <c r="F18" s="39"/>
      <c r="G18" s="40"/>
    </row>
    <row r="19" spans="1:7" ht="30" customHeight="1">
      <c r="A19" s="37" t="s">
        <v>156</v>
      </c>
      <c r="B19" s="37">
        <v>20</v>
      </c>
      <c r="C19" s="38">
        <v>40</v>
      </c>
      <c r="D19" s="38">
        <v>6680</v>
      </c>
      <c r="E19" s="38"/>
      <c r="F19" s="39"/>
      <c r="G19" s="40"/>
    </row>
    <row r="20" spans="1:7" ht="30" customHeight="1">
      <c r="A20" s="37" t="s">
        <v>157</v>
      </c>
      <c r="B20" s="37">
        <v>40</v>
      </c>
      <c r="C20" s="38">
        <v>50</v>
      </c>
      <c r="D20" s="38">
        <v>8350</v>
      </c>
      <c r="E20" s="38"/>
      <c r="F20" s="39"/>
      <c r="G20" s="40"/>
    </row>
    <row r="21" spans="1:7" ht="30" customHeight="1">
      <c r="A21" s="37" t="s">
        <v>158</v>
      </c>
      <c r="B21" s="37">
        <v>50</v>
      </c>
      <c r="C21" s="38">
        <v>40</v>
      </c>
      <c r="D21" s="38">
        <v>6680</v>
      </c>
      <c r="E21" s="38"/>
      <c r="F21" s="39"/>
      <c r="G21" s="40"/>
    </row>
    <row r="22" spans="1:7" ht="30" customHeight="1">
      <c r="A22" s="37" t="s">
        <v>159</v>
      </c>
      <c r="B22" s="37">
        <v>40</v>
      </c>
      <c r="C22" s="38">
        <v>30</v>
      </c>
      <c r="D22" s="38">
        <v>5010</v>
      </c>
      <c r="E22" s="38"/>
      <c r="F22" s="39"/>
      <c r="G22" s="40"/>
    </row>
    <row r="23" spans="1:7" ht="30" customHeight="1">
      <c r="A23" s="37" t="s">
        <v>160</v>
      </c>
      <c r="B23" s="37">
        <v>40</v>
      </c>
      <c r="C23" s="38">
        <v>30</v>
      </c>
      <c r="D23" s="38">
        <v>5010</v>
      </c>
      <c r="E23" s="38"/>
      <c r="F23" s="39"/>
      <c r="G23" s="40"/>
    </row>
  </sheetData>
  <sheetProtection/>
  <mergeCells count="4">
    <mergeCell ref="B1:G1"/>
    <mergeCell ref="B2:D2"/>
    <mergeCell ref="E2:G2"/>
    <mergeCell ref="A2:A3"/>
  </mergeCells>
  <printOptions/>
  <pageMargins left="0.7" right="0.7" top="0.75" bottom="0.75" header="0.3" footer="0.3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workbookViewId="0" topLeftCell="A1">
      <selection activeCell="G27" sqref="G27"/>
    </sheetView>
  </sheetViews>
  <sheetFormatPr defaultColWidth="9.00390625" defaultColWidthPt="54" defaultRowHeight="14.25"/>
  <cols>
    <col min="1" max="1" width="4.125" widthPt="24.75" style="3" customWidth="1"/>
    <col min="2" max="2" width="15.75390625" widthPt="94.5" style="3" customWidth="1"/>
    <col min="3" max="3" width="10.125" widthPt="60.75" style="0" customWidth="1"/>
    <col min="4" max="4" width="12.125" widthPt="72.75" style="0" customWidth="1"/>
    <col min="5" max="5" width="11.125" widthPt="66.75" style="0" customWidth="1"/>
    <col min="6" max="6" width="6.125" widthPt="36.75" style="0" customWidth="1"/>
    <col min="8" max="8" width="6.25390625" widthPt="37.5" style="0" customWidth="1"/>
    <col min="9" max="9" width="7.875" widthPt="47.25" style="0" customWidth="1"/>
    <col min="10" max="10" width="16.625" widthPt="99.75" style="0" customWidth="1"/>
    <col min="11" max="11" width="23.50390625" widthPt="141" style="0" customWidth="1"/>
    <col min="12" max="12" width="7.00390625" widthPt="42" style="0" customWidth="1"/>
  </cols>
  <sheetData>
    <row r="1" spans="1:12" ht="30.75" customHeight="1">
      <c r="A1" s="4" t="s">
        <v>161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1" customFormat="1" ht="42.75">
      <c r="A2" s="6" t="s">
        <v>162</v>
      </c>
      <c r="B2" s="6" t="s">
        <v>2</v>
      </c>
      <c r="C2" s="6" t="s">
        <v>125</v>
      </c>
      <c r="D2" s="6" t="s">
        <v>163</v>
      </c>
      <c r="E2" s="6" t="s">
        <v>5</v>
      </c>
      <c r="F2" s="6" t="s">
        <v>8</v>
      </c>
      <c r="G2" s="6" t="s">
        <v>9</v>
      </c>
      <c r="H2" s="6" t="s">
        <v>164</v>
      </c>
      <c r="I2" s="6" t="s">
        <v>165</v>
      </c>
      <c r="J2" s="6" t="s">
        <v>166</v>
      </c>
      <c r="K2" s="6" t="s">
        <v>167</v>
      </c>
      <c r="L2" s="6" t="s">
        <v>168</v>
      </c>
    </row>
    <row r="3" spans="1:12" s="2" customFormat="1" ht="14.25">
      <c r="A3" s="7"/>
      <c r="B3" s="7" t="s">
        <v>10</v>
      </c>
      <c r="C3" s="8"/>
      <c r="D3" s="8"/>
      <c r="E3" s="8"/>
      <c r="F3" s="8">
        <v>6840</v>
      </c>
      <c r="G3" s="8">
        <v>491442</v>
      </c>
      <c r="H3" s="8"/>
      <c r="I3" s="8">
        <v>382.03</v>
      </c>
      <c r="J3" s="8"/>
      <c r="K3" s="8"/>
      <c r="L3" s="8"/>
    </row>
    <row r="4" spans="1:12" ht="18" customHeight="1">
      <c r="A4" s="9">
        <v>1</v>
      </c>
      <c r="B4" s="10" t="s">
        <v>169</v>
      </c>
      <c r="C4" s="11" t="s">
        <v>170</v>
      </c>
      <c r="D4" s="11"/>
      <c r="E4" s="11" t="s">
        <v>171</v>
      </c>
      <c r="F4" s="12">
        <v>120</v>
      </c>
      <c r="G4" s="12">
        <v>20000</v>
      </c>
      <c r="H4" s="12">
        <v>12</v>
      </c>
      <c r="I4" s="12">
        <v>24</v>
      </c>
      <c r="J4" s="11" t="s">
        <v>172</v>
      </c>
      <c r="K4" s="11" t="s">
        <v>173</v>
      </c>
      <c r="L4" s="11"/>
    </row>
    <row r="5" spans="1:12" ht="18" customHeight="1">
      <c r="A5" s="13"/>
      <c r="B5" s="14"/>
      <c r="C5" s="15" t="s">
        <v>174</v>
      </c>
      <c r="D5" s="11"/>
      <c r="E5" s="11" t="s">
        <v>68</v>
      </c>
      <c r="F5" s="12"/>
      <c r="G5" s="12">
        <v>800</v>
      </c>
      <c r="H5" s="12">
        <v>15</v>
      </c>
      <c r="I5" s="12">
        <v>1.2</v>
      </c>
      <c r="J5" s="11" t="s">
        <v>175</v>
      </c>
      <c r="K5" s="11" t="s">
        <v>176</v>
      </c>
      <c r="L5" s="11"/>
    </row>
    <row r="6" spans="1:12" ht="18" customHeight="1">
      <c r="A6" s="13"/>
      <c r="B6" s="14"/>
      <c r="C6" s="16"/>
      <c r="D6" s="11"/>
      <c r="E6" s="11" t="s">
        <v>86</v>
      </c>
      <c r="F6" s="12"/>
      <c r="G6" s="12">
        <v>1200</v>
      </c>
      <c r="H6" s="12">
        <v>15</v>
      </c>
      <c r="I6" s="12">
        <v>1.8</v>
      </c>
      <c r="J6" s="11" t="s">
        <v>175</v>
      </c>
      <c r="K6" s="11" t="s">
        <v>176</v>
      </c>
      <c r="L6" s="11"/>
    </row>
    <row r="7" spans="1:12" ht="18" customHeight="1">
      <c r="A7" s="17"/>
      <c r="B7" s="18"/>
      <c r="C7" s="11" t="s">
        <v>177</v>
      </c>
      <c r="D7" s="11"/>
      <c r="E7" s="11" t="s">
        <v>68</v>
      </c>
      <c r="F7" s="12"/>
      <c r="G7" s="12">
        <v>400</v>
      </c>
      <c r="H7" s="12">
        <v>15</v>
      </c>
      <c r="I7" s="12">
        <v>0.6</v>
      </c>
      <c r="J7" s="11" t="s">
        <v>175</v>
      </c>
      <c r="K7" s="11" t="s">
        <v>176</v>
      </c>
      <c r="L7" s="11"/>
    </row>
    <row r="8" spans="1:12" ht="18" customHeight="1">
      <c r="A8" s="19">
        <v>2</v>
      </c>
      <c r="B8" s="12" t="s">
        <v>178</v>
      </c>
      <c r="C8" s="11" t="s">
        <v>179</v>
      </c>
      <c r="D8" s="11" t="s">
        <v>180</v>
      </c>
      <c r="E8" s="11" t="s">
        <v>171</v>
      </c>
      <c r="F8" s="12"/>
      <c r="G8" s="12">
        <v>5000</v>
      </c>
      <c r="H8" s="12">
        <v>40</v>
      </c>
      <c r="I8" s="12">
        <v>20</v>
      </c>
      <c r="J8" s="11" t="s">
        <v>175</v>
      </c>
      <c r="K8" s="11" t="s">
        <v>181</v>
      </c>
      <c r="L8" s="11"/>
    </row>
    <row r="9" spans="1:12" ht="18" customHeight="1">
      <c r="A9" s="19">
        <v>3</v>
      </c>
      <c r="B9" s="10" t="s">
        <v>182</v>
      </c>
      <c r="C9" s="11"/>
      <c r="D9" s="10" t="s">
        <v>183</v>
      </c>
      <c r="E9" s="11" t="s">
        <v>171</v>
      </c>
      <c r="F9" s="10">
        <v>5500</v>
      </c>
      <c r="G9" s="12">
        <v>295700</v>
      </c>
      <c r="H9" s="12">
        <v>3.5</v>
      </c>
      <c r="I9" s="12">
        <v>103.49</v>
      </c>
      <c r="J9" s="20" t="s">
        <v>184</v>
      </c>
      <c r="K9" s="11" t="s">
        <v>185</v>
      </c>
      <c r="L9" s="11"/>
    </row>
    <row r="10" spans="1:12" ht="18" customHeight="1">
      <c r="A10" s="9"/>
      <c r="B10" s="14"/>
      <c r="C10" s="11"/>
      <c r="D10" s="14"/>
      <c r="E10" s="11" t="s">
        <v>171</v>
      </c>
      <c r="F10" s="14"/>
      <c r="G10" s="12">
        <v>20000</v>
      </c>
      <c r="H10" s="12">
        <v>12</v>
      </c>
      <c r="I10" s="12">
        <v>24</v>
      </c>
      <c r="J10" s="11" t="s">
        <v>172</v>
      </c>
      <c r="K10" s="11" t="s">
        <v>173</v>
      </c>
      <c r="L10" s="11"/>
    </row>
    <row r="11" spans="1:12" ht="18" customHeight="1">
      <c r="A11" s="9">
        <v>6</v>
      </c>
      <c r="B11" s="14"/>
      <c r="C11" s="11"/>
      <c r="D11" s="11" t="s">
        <v>186</v>
      </c>
      <c r="E11" s="11" t="s">
        <v>187</v>
      </c>
      <c r="F11" s="12"/>
      <c r="G11" s="12">
        <v>2332</v>
      </c>
      <c r="H11" s="12">
        <v>320</v>
      </c>
      <c r="I11" s="12">
        <v>74.62</v>
      </c>
      <c r="J11" s="11" t="s">
        <v>188</v>
      </c>
      <c r="K11" s="11" t="s">
        <v>189</v>
      </c>
      <c r="L11" s="11"/>
    </row>
    <row r="12" spans="1:12" ht="18" customHeight="1">
      <c r="A12" s="13"/>
      <c r="B12" s="14"/>
      <c r="C12" s="11"/>
      <c r="D12" s="11"/>
      <c r="E12" s="11" t="s">
        <v>187</v>
      </c>
      <c r="F12" s="12"/>
      <c r="G12" s="12">
        <v>5693</v>
      </c>
      <c r="H12" s="12">
        <v>50</v>
      </c>
      <c r="I12" s="12">
        <v>28.47</v>
      </c>
      <c r="J12" s="11" t="s">
        <v>188</v>
      </c>
      <c r="K12" s="11" t="s">
        <v>190</v>
      </c>
      <c r="L12" s="11"/>
    </row>
    <row r="13" spans="1:12" ht="18" customHeight="1">
      <c r="A13" s="13"/>
      <c r="B13" s="14"/>
      <c r="C13" s="11"/>
      <c r="D13" s="11"/>
      <c r="E13" s="11" t="s">
        <v>191</v>
      </c>
      <c r="F13" s="12"/>
      <c r="G13" s="12">
        <v>3822</v>
      </c>
      <c r="H13" s="12">
        <v>50</v>
      </c>
      <c r="I13" s="12">
        <v>19.11</v>
      </c>
      <c r="J13" s="11" t="s">
        <v>188</v>
      </c>
      <c r="K13" s="11" t="s">
        <v>192</v>
      </c>
      <c r="L13" s="11"/>
    </row>
    <row r="14" spans="1:12" ht="18" customHeight="1">
      <c r="A14" s="13"/>
      <c r="B14" s="14"/>
      <c r="C14" s="11"/>
      <c r="D14" s="11"/>
      <c r="E14" s="11" t="s">
        <v>191</v>
      </c>
      <c r="F14" s="12"/>
      <c r="G14" s="12">
        <v>400</v>
      </c>
      <c r="H14" s="12">
        <v>320</v>
      </c>
      <c r="I14" s="12">
        <v>12.8</v>
      </c>
      <c r="J14" s="11" t="s">
        <v>188</v>
      </c>
      <c r="K14" s="11" t="s">
        <v>193</v>
      </c>
      <c r="L14" s="11"/>
    </row>
    <row r="15" spans="1:12" ht="18" customHeight="1">
      <c r="A15" s="13"/>
      <c r="B15" s="14"/>
      <c r="C15" s="11"/>
      <c r="D15" s="11"/>
      <c r="E15" s="11" t="s">
        <v>194</v>
      </c>
      <c r="F15" s="12"/>
      <c r="G15" s="12">
        <v>3833</v>
      </c>
      <c r="H15" s="12">
        <v>50</v>
      </c>
      <c r="I15" s="12">
        <v>19.11</v>
      </c>
      <c r="J15" s="11" t="s">
        <v>188</v>
      </c>
      <c r="K15" s="11" t="s">
        <v>192</v>
      </c>
      <c r="L15" s="11"/>
    </row>
    <row r="16" spans="1:12" ht="18" customHeight="1">
      <c r="A16" s="13"/>
      <c r="B16" s="14"/>
      <c r="C16" s="11"/>
      <c r="D16" s="11"/>
      <c r="E16" s="11" t="s">
        <v>195</v>
      </c>
      <c r="F16" s="12"/>
      <c r="G16" s="12">
        <v>3822</v>
      </c>
      <c r="H16" s="12">
        <v>50</v>
      </c>
      <c r="I16" s="12">
        <v>19.11</v>
      </c>
      <c r="J16" s="11" t="s">
        <v>188</v>
      </c>
      <c r="K16" s="11" t="s">
        <v>192</v>
      </c>
      <c r="L16" s="11"/>
    </row>
    <row r="17" spans="1:12" ht="18" customHeight="1">
      <c r="A17" s="9">
        <v>7</v>
      </c>
      <c r="B17" s="10" t="s">
        <v>196</v>
      </c>
      <c r="C17" s="11"/>
      <c r="D17" s="11" t="s">
        <v>197</v>
      </c>
      <c r="E17" s="11" t="s">
        <v>171</v>
      </c>
      <c r="F17" s="12"/>
      <c r="G17" s="12">
        <v>2200</v>
      </c>
      <c r="H17" s="12">
        <v>40</v>
      </c>
      <c r="I17" s="12">
        <v>8.8</v>
      </c>
      <c r="J17" s="11" t="s">
        <v>175</v>
      </c>
      <c r="K17" s="11" t="s">
        <v>181</v>
      </c>
      <c r="L17" s="11"/>
    </row>
    <row r="18" spans="1:12" ht="18" customHeight="1">
      <c r="A18" s="13"/>
      <c r="B18" s="14"/>
      <c r="C18" s="11"/>
      <c r="D18" s="11"/>
      <c r="E18" s="11" t="s">
        <v>198</v>
      </c>
      <c r="F18" s="12">
        <v>500</v>
      </c>
      <c r="G18" s="12">
        <v>3000</v>
      </c>
      <c r="H18" s="12">
        <v>30</v>
      </c>
      <c r="I18" s="12">
        <v>9</v>
      </c>
      <c r="J18" s="11" t="s">
        <v>175</v>
      </c>
      <c r="K18" s="11" t="s">
        <v>199</v>
      </c>
      <c r="L18" s="11"/>
    </row>
    <row r="19" spans="1:12" ht="18" customHeight="1">
      <c r="A19" s="17"/>
      <c r="B19" s="18"/>
      <c r="C19" s="11"/>
      <c r="D19" s="11"/>
      <c r="E19" s="11" t="s">
        <v>200</v>
      </c>
      <c r="F19" s="12"/>
      <c r="G19" s="12">
        <v>3000</v>
      </c>
      <c r="H19" s="12">
        <v>25</v>
      </c>
      <c r="I19" s="12">
        <v>7.5</v>
      </c>
      <c r="J19" s="11" t="s">
        <v>175</v>
      </c>
      <c r="K19" s="11"/>
      <c r="L19" s="11"/>
    </row>
    <row r="20" spans="1:12" ht="18" customHeight="1">
      <c r="A20" s="9">
        <v>8</v>
      </c>
      <c r="B20" s="10" t="s">
        <v>182</v>
      </c>
      <c r="C20" s="11"/>
      <c r="D20" s="11"/>
      <c r="E20" s="11" t="s">
        <v>201</v>
      </c>
      <c r="F20" s="12">
        <v>640</v>
      </c>
      <c r="G20" s="12">
        <v>106880</v>
      </c>
      <c r="H20" s="12">
        <v>0.35</v>
      </c>
      <c r="I20" s="12">
        <v>3.74</v>
      </c>
      <c r="J20" s="11" t="s">
        <v>175</v>
      </c>
      <c r="K20" s="11" t="s">
        <v>202</v>
      </c>
      <c r="L20" s="11"/>
    </row>
    <row r="21" spans="1:12" ht="18" customHeight="1">
      <c r="A21" s="17"/>
      <c r="B21" s="18"/>
      <c r="C21" s="11"/>
      <c r="D21" s="11"/>
      <c r="E21" s="11" t="s">
        <v>12</v>
      </c>
      <c r="F21" s="12">
        <v>80</v>
      </c>
      <c r="G21" s="12">
        <v>13360</v>
      </c>
      <c r="H21" s="12">
        <v>3.5</v>
      </c>
      <c r="I21" s="12">
        <v>4.68</v>
      </c>
      <c r="J21" s="11" t="s">
        <v>175</v>
      </c>
      <c r="K21" s="11" t="s">
        <v>185</v>
      </c>
      <c r="L21" s="11"/>
    </row>
  </sheetData>
  <sheetProtection/>
  <mergeCells count="12">
    <mergeCell ref="A1:L1"/>
    <mergeCell ref="A4:A7"/>
    <mergeCell ref="A11:A16"/>
    <mergeCell ref="A17:A19"/>
    <mergeCell ref="A20:A21"/>
    <mergeCell ref="B4:B7"/>
    <mergeCell ref="B9:B16"/>
    <mergeCell ref="B17:B19"/>
    <mergeCell ref="B20:B21"/>
    <mergeCell ref="C5:C6"/>
    <mergeCell ref="D9:D10"/>
    <mergeCell ref="F9:F10"/>
  </mergeCells>
  <printOptions/>
  <pageMargins left="0.41" right="0.41" top="0.66" bottom="0.7" header="0.5" footer="0.5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ydf</dc:creator>
  <cp:keywords/>
  <dc:description/>
  <cp:lastModifiedBy>海灵软件—何易佳</cp:lastModifiedBy>
  <cp:lastPrinted>2017-10-11T00:53:03Z</cp:lastPrinted>
  <dcterms:created xsi:type="dcterms:W3CDTF">2017-03-30T00:33:09Z</dcterms:created>
  <dcterms:modified xsi:type="dcterms:W3CDTF">2023-07-17T07:40:13Z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2052-11.1.0.14309</vt:lpwstr>
  </property>
  <property fmtid="{D5CDD505-2E9C-101B-9397-08002B2CF9AE}" pid="4" name="ICV">
    <vt:lpwstr>4D9F4346BF38415AB05FB4460E662E00_12</vt:lpwstr>
  </property>
</Properties>
</file>