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8125" windowHeight="12330" activeTab="3"/>
  </bookViews>
  <sheets>
    <sheet name="Sheet1" sheetId="1" r:id="rId1"/>
    <sheet name="Sheet2" sheetId="2" r:id="rId2"/>
    <sheet name="Sheet3" sheetId="3" r:id="rId3"/>
    <sheet name="Evaluation Warning" sheetId="4" r:id="rId4"/>
  </sheets>
  <definedNames>
    <definedName name="_xlnm.Print_Titles" localSheetId="0">'Sheet1'!$3:$3</definedName>
  </definedNames>
  <calcPr fullCalcOnLoad="1"/>
</workbook>
</file>

<file path=xl/sharedStrings.xml><?xml version="1.0" encoding="utf-8"?>
<sst xmlns="http://schemas.openxmlformats.org/spreadsheetml/2006/main" count="1474" uniqueCount="892">
  <si>
    <t>化隆县2015年“冬闲变冬忙百日行动”项目计划表</t>
  </si>
  <si>
    <t xml:space="preserve">            </t>
  </si>
  <si>
    <t xml:space="preserve"> 单位：万元</t>
  </si>
  <si>
    <t>序号</t>
  </si>
  <si>
    <t>项目名称</t>
  </si>
  <si>
    <t>建设性质</t>
  </si>
  <si>
    <t>建设规模</t>
  </si>
  <si>
    <t>建设年限</t>
  </si>
  <si>
    <t>总投资</t>
  </si>
  <si>
    <t>2014年完成投资</t>
  </si>
  <si>
    <t>进展情况</t>
  </si>
  <si>
    <t>存在的问题</t>
  </si>
  <si>
    <t>2015年计划完成投资</t>
  </si>
  <si>
    <t>3月31日前期工作完成
目标</t>
  </si>
  <si>
    <t>项目责任单位及责任人</t>
  </si>
  <si>
    <t>配合单位及责任人</t>
  </si>
  <si>
    <t xml:space="preserve">县级责任领导     </t>
  </si>
  <si>
    <t>合计(159项)</t>
  </si>
  <si>
    <t>续建(41项)</t>
  </si>
  <si>
    <t>新建(118项)</t>
  </si>
  <si>
    <t>一</t>
  </si>
  <si>
    <t>农业项目3项</t>
  </si>
  <si>
    <t>续建项目1项</t>
  </si>
  <si>
    <t>"黄河彩篮"菜篮子生产示范基地建设项目</t>
  </si>
  <si>
    <t>续建</t>
  </si>
  <si>
    <t>规划建设7个示范区，既无公害（绿色）果蔬标准化产业示范区；优质果蔬制繁种、育苗及丰产示范区；牛羊良种繁育示范区；水产养殖示范区；技术服务培训期；加工贸易区和休闲农业区。</t>
  </si>
  <si>
    <t>2014－2015</t>
  </si>
  <si>
    <t>完成水肥一体化高标准温室175栋，拱棚48座；种植露地蔬菜2000亩；在基地公路两侧完成绿化1.2公里；新建畜棚34栋、2.54万平米；高压线路均已开通。</t>
  </si>
  <si>
    <t>1、扣棚率低，仅占50%；2、保温设施尚未配套，没能实现当年种植目标；3、道路水肥一体化管网未完成；4、低压线路未架设。</t>
  </si>
  <si>
    <t>2015年2月20日完成1080亩土地流转、抽水基站建设和基地主干道路基构筑；2月21-3月31日前完成温室扣棚种植。</t>
  </si>
  <si>
    <t xml:space="preserve">县农科局
马德福
</t>
  </si>
  <si>
    <t>甘都镇 
马生成
公伯峡管委会
李军业</t>
  </si>
  <si>
    <t>冶生龙</t>
  </si>
  <si>
    <t>六个企业已完成投资4167万元。</t>
  </si>
  <si>
    <t>1、化隆县柯曲养殖专业合作社因土地置换问题延迟开工；
2、剩余的3365.766万元资金未到位，其中1300万元市级财政补助资金未到位，2065.766万元的机器设备购置和牛羊引进未完成。</t>
  </si>
  <si>
    <t>2月底前完成机器设备的购置和工作，3月30日前完成牛羊引进。</t>
  </si>
  <si>
    <t xml:space="preserve">
县畜牧局
马生海</t>
  </si>
  <si>
    <t>县国土局  
马 林
县环保局  
任志勤
甘都镇    
马生成
公伯峡管委会
李军业</t>
  </si>
  <si>
    <t>新建项目2项</t>
  </si>
  <si>
    <t>青海省农村沼气项目</t>
  </si>
  <si>
    <t>新建</t>
  </si>
  <si>
    <t>拟新建户用沼气1200座。</t>
  </si>
  <si>
    <t>已完成实施方案批复。</t>
  </si>
  <si>
    <t>专项资金补助少、自筹资金比重大，农户积极性不高。</t>
  </si>
  <si>
    <t>2月25日前完成项目农户落实；2月26日-3月31日完成招投标工作。</t>
  </si>
  <si>
    <t>县农科局
马德福</t>
  </si>
  <si>
    <t>各相关乡镇
乡镇长</t>
  </si>
  <si>
    <t>贺生忠</t>
  </si>
  <si>
    <t>化隆县全膜双垄栽培技术推广项目</t>
  </si>
  <si>
    <t>拟完成全膜覆盖技术8万亩。</t>
  </si>
  <si>
    <t>已完成秋季覆膜10150亩。</t>
  </si>
  <si>
    <t>实施秋季覆膜的时间紧、管护难度大。</t>
  </si>
  <si>
    <t>2月15日前准备、检修覆膜机械；2月16日-3月31日完成全膜马铃薯、全膜玉米栽培技术培训，培训农民骨干0.15万人次。</t>
  </si>
  <si>
    <t>康建文</t>
  </si>
  <si>
    <t>二</t>
  </si>
  <si>
    <t xml:space="preserve">林业项目4项 </t>
  </si>
  <si>
    <t>新建项目（4项）</t>
  </si>
  <si>
    <t>化隆县2014年三北工程黄土高原综合治理林业示范建设</t>
  </si>
  <si>
    <t>人工造林1.85万亩；封山育林3.2万亩。</t>
  </si>
  <si>
    <t>1月20日前完成地点落实和实施方案编制及报批；3月31日前完成种苗准备、施工队伍组织。</t>
  </si>
  <si>
    <t>县林业局
敏喜梅</t>
  </si>
  <si>
    <t>森林生态效益补偿项目</t>
  </si>
  <si>
    <t>管护国家重点公益林62.6万亩</t>
  </si>
  <si>
    <t>3月31日前完成方案编制及审查，并落实护林员。</t>
  </si>
  <si>
    <t>化隆县黄河流域北岸及北山绿化</t>
  </si>
  <si>
    <t>绿化荒山10万亩；其中2015年0.17万亩</t>
  </si>
  <si>
    <t>2015－2018</t>
  </si>
  <si>
    <t>绿化前必须做好灌溉设施建设</t>
  </si>
  <si>
    <t>3月31日前完成方案编制及审查。</t>
  </si>
  <si>
    <t>群科新区管委会综合办       
马雪峰
各相关乡镇           乡镇长</t>
  </si>
  <si>
    <t>10万吨柠条加工项目</t>
  </si>
  <si>
    <t>完成7万亩退耕还林地的流转，拟建1个占地100亩的饲料加工基地</t>
  </si>
  <si>
    <t>正在积极选址</t>
  </si>
  <si>
    <t>涉及农户多，流转慢，加工基地选址问题</t>
  </si>
  <si>
    <t>3月31日前完成林地流转管理办法的制定，并完成土地流转等协调工作和技术指导工作。</t>
  </si>
  <si>
    <t>县畜牧局  
马生海
县经商局  
李 伶
县国土局  
马 林
县招商局  
郭玉海
各相关乡镇 乡镇长</t>
  </si>
  <si>
    <t>冶
生
龙</t>
  </si>
  <si>
    <t>三</t>
  </si>
  <si>
    <t>畜牧项目（5项）</t>
  </si>
  <si>
    <t>新建（5）</t>
  </si>
  <si>
    <t>家庭农牧场和种养大户奖励补助项目</t>
  </si>
  <si>
    <t>计划修建家庭牧场300户，每户修建畜棚300㎡，青贮池100立方米，引进种畜1头（只），购置饲料粉碎机1台。</t>
  </si>
  <si>
    <t>正在积极争取</t>
  </si>
  <si>
    <t>3月30日前完成项目申报和前期项目所需资料整理工作。</t>
  </si>
  <si>
    <t>县国土局  
马  林
县环保局  
任志勤</t>
  </si>
  <si>
    <t>肉羊奶牛标准化养殖场建设项目</t>
  </si>
  <si>
    <t>计划在4个奶牛养殖场和6个肉羊奶牛标准化养殖场修建畜棚4000㎡，运动场4000㎡，青贮池4730m³，饲料库房800㎡，购置秸秆揉丝机4台，饲料生产加工设备4台（套）。</t>
  </si>
  <si>
    <t>2月底前筛选4个奶牛养殖场和6个肉羊养殖场作为项目实施单位，3月30日前做好项目申报工作。</t>
  </si>
  <si>
    <t>县发改局  
马生成
县国土局  
马  林
县环保局    
任志勤</t>
  </si>
  <si>
    <t>畜禽规模养殖建设项目</t>
  </si>
  <si>
    <t>计划在化隆县10家养殖场实施，主要扩建畜棚，修建粪污处理设施，引进饲料加工设备。</t>
  </si>
  <si>
    <t>2月前完成项目申报工作，3月30日前力争逐个通过省级认定。</t>
  </si>
  <si>
    <t xml:space="preserve">县发改局  
马生成
县国土局  
马  林
县环保局    任志勤
</t>
  </si>
  <si>
    <t>化隆县新建专业合作社项目</t>
  </si>
  <si>
    <t>计划在全县新建养殖合作社20家</t>
  </si>
  <si>
    <t>前期已完成，正在落实推进。</t>
  </si>
  <si>
    <t>3月30日前争取逐个认定通过。</t>
  </si>
  <si>
    <t>县发改局  
马生成
县国土局  
马  林</t>
  </si>
  <si>
    <t>化隆县现代牧场建设项目</t>
  </si>
  <si>
    <t>计划修建10个现代化牧场，分别为：青海旭泰现代生态牧场建设项目，青海伊滋味现代生态牧场建设项目，青海省化隆县惠益生物饲料有限公司现代生态牧场建设项目，化隆县群科镇绿禽公司现代生态牧场建设，青海宏泰商贸有限公司现代生态牧场建设项目，化隆县永明现代化肉羊示范场建设项目，化隆县福元现代生态牧场建设项目，化隆县韩寿清现代生态牧场建设项目，化隆县韩进录现代生态牧场建设项目，海东市翔林现代生态牧场建设项目。</t>
  </si>
  <si>
    <t>正在开展项目前期工作。</t>
  </si>
  <si>
    <t>需要向省农牧厅和市农牧局衔接。</t>
  </si>
  <si>
    <t>2月底前做好项目申报工作，3月底前力争3个现代生态牧场项目下达落实。</t>
  </si>
  <si>
    <t xml:space="preserve">县发改局  
马生成
县国土局  
马  林
县环保局    
任志勤
</t>
  </si>
  <si>
    <t>四</t>
  </si>
  <si>
    <t>扶贫项目（6项）</t>
  </si>
  <si>
    <t>新建（6项）</t>
  </si>
  <si>
    <t>化隆县整村推进项目</t>
  </si>
  <si>
    <t>扶持贫困户2692户，发展肉牛育肥、“拉面经济”等产业。</t>
  </si>
  <si>
    <t>按精准扶贫确定要求，指标少，可引发的村内矛盾隐患多。</t>
  </si>
  <si>
    <t>3月底将“十二五”规划内新确认村纳入实施范围，准备项目前期工作。</t>
  </si>
  <si>
    <t>县扶贫开发局
马海峰</t>
  </si>
  <si>
    <t>易地扶贫搬迁项目</t>
  </si>
  <si>
    <t>搬迁1000户，建房1000套。</t>
  </si>
  <si>
    <t>落实安置地困难，建房补助资金少，县级配套难度大。</t>
  </si>
  <si>
    <t>3月底前落实项目村，编制可行性研究报告，做地质勘查、项目审查论证等前期工作。</t>
  </si>
  <si>
    <t>卡日岗山头三乡特殊类型移民搬迁项目</t>
  </si>
  <si>
    <t>实施安置搬迁</t>
  </si>
  <si>
    <t>2015-2018</t>
  </si>
  <si>
    <t>三乡镇需要全面
详细的摸底调查</t>
  </si>
  <si>
    <t>3月底前完成方案编制，审查论证等前期工作。</t>
  </si>
  <si>
    <t>水产养殖项目</t>
  </si>
  <si>
    <t>网箱养殖基地5处，扶持贫困户2564户9740人</t>
  </si>
  <si>
    <t>水产养养殖涉及5乡镇30个贫困村，按精准扶贫确定要求，指标少，可引发的村内矛盾隐患多。</t>
  </si>
  <si>
    <t>3月底前深入项目村实施再论证项目可行性，并将已确认的村，准备各项前期工作。</t>
  </si>
  <si>
    <t>国际农发基金项目</t>
  </si>
  <si>
    <t>100座温棚，2250亩核桃种植，扶持2430户养殖户，残疾人培训150人，创业青年培训180人。</t>
  </si>
  <si>
    <t>2015-2019</t>
  </si>
  <si>
    <t>1、核桃种植面积难以落实；2、项目户自筹资金部分农户无法筹资；3、外出务工人员较多，项目难以实施。</t>
  </si>
  <si>
    <t>1、2014年12月底前确定项目村，编制实施方案；
2、2015年1月份IFAD项目审查；
3、2-3月项目村入户调查。</t>
  </si>
  <si>
    <t>县农科局  
马德福
县林业局  
敏喜梅
县畜牧局  
马生海
县残联    
王兴华
县就业局  
张海明</t>
  </si>
  <si>
    <t>"一帮一"社会帮扶</t>
  </si>
  <si>
    <t>7家民营企业援助参与贫困村扶贫产业项目</t>
  </si>
  <si>
    <t>企业家参与积极，但省级1:1配套资金未到位，选择产业难</t>
  </si>
  <si>
    <t>3月底前做好与民营企业的协调联系工作。</t>
  </si>
  <si>
    <t>五</t>
  </si>
  <si>
    <t>国土项目（2项）</t>
  </si>
  <si>
    <t>续建项目（1项）</t>
  </si>
  <si>
    <t>百万亩土地开发整理项目</t>
  </si>
  <si>
    <t xml:space="preserve">  1、公伯峡北片区项目已完成。
  2、李家峡北片区2015年项目建设规模：土地平整294.33公顷；新建泵站8座，渠道浆护121.3km，渡管535.44m，配套各类建筑物29002座；修建田间道路32.41km，生产路64.8km；种植防护林木5120株，修建农田防护墙2141.20m。</t>
  </si>
  <si>
    <t>2011－2015</t>
  </si>
  <si>
    <t xml:space="preserve">  1、在项目实施过程中，建设任务不能满足村民要求，存在部分村民阻碍施工，协调难度大。
  2、公伯峡北片区项目已完成。
  3、李家峡北片区项目：完成土地平整2288亩,完成率为93%；
  4、完成农田水利工程（修建渠道110千米，完成配套各类建筑物1.1万座，完成泵房完成4座，完成道路30.0千米（其中田间道路11千米、生产路18.3千米），完成购置各类设备。</t>
  </si>
  <si>
    <t xml:space="preserve">  1、在项目实施过程中，因地界（村界）问题、高速公路修建占用的土地目前无法进行施工。
  2、项目建设中没有永久性的占地补偿，给施工造成了较大的难度。
  3、由于北干渠项目还未完工，导致百万亩项目灌溉渠道与北干渠的引水口衔接难度较大。</t>
  </si>
  <si>
    <t xml:space="preserve">  1、元月份完成2014年度项目工程的资料归档；进一步加强宣传百万亩土地开发整理项目的重要性及必要性；落实2015年新增耕地面积
  2、2月份与省指挥部协调解决2014年度设计变更问题；编制完成及申报2015年新建项目的实施方案，
  3、3月重新规划设计新增耕地的实施方案，与我县北干渠项目办公室联系解决北干渠与百万亩土地开发项目接水口的衔接问题。</t>
  </si>
  <si>
    <t>百万亩土地开发管理办公室          毛志明</t>
  </si>
  <si>
    <t>牙什尕镇
钟世海
李家峡管委
王世贺
群科镇
冶 刚
昂思多镇
陈青云</t>
  </si>
  <si>
    <t>韩建忠</t>
  </si>
  <si>
    <t>新建项目（1项）</t>
  </si>
  <si>
    <t>化隆县金源科巴滩土地整理开发项目</t>
  </si>
  <si>
    <t>已完成可研，正招标设计单位</t>
  </si>
  <si>
    <t>1、2月底完成设计工作；      2、3月底完成招标施工单位</t>
  </si>
  <si>
    <t>县国土局
马 林</t>
  </si>
  <si>
    <t xml:space="preserve">金源乡
万么才旦
县水利局
郭海林
县畜牧局
马生海       </t>
  </si>
  <si>
    <t>六</t>
  </si>
  <si>
    <t>水利项目22项</t>
  </si>
  <si>
    <t>续建项目（6项）</t>
  </si>
  <si>
    <t xml:space="preserve">公伯峡、李家峡水库灌溉工程北干渠项目                        </t>
  </si>
  <si>
    <t xml:space="preserve"> 1、公伯峡片区：实施干渠20公里，输水洞10座，渡槽11座，倒虹吸2座，明渠9公里，4.05万亩耕地实现自流灌溉，3.5万人受益 。         2、李家峡片区：实施干渠32公里，输水洞15座，渡槽8座，倒虹吸4座，明渠10公里，提灌站6座，6.8万亩耕地实现自流灌溉，7万人受益。 </t>
  </si>
  <si>
    <t>2011－2016</t>
  </si>
  <si>
    <t>1、公伯峡完成总工程量76% 2、李家峡完成总工程量38%</t>
  </si>
  <si>
    <t xml:space="preserve">                                                                                                                              1、工程设计漏项、变更较多，采用低价中标，工程建投资金缺口大。公伯峡工程设计变更已核定，省设计部门编制设计初步方案,报水利厅审批；公伯峡北干渠三标段三号渡槽与黄化供电局110千伏高压线交叉，协调难度大；三标段四号渡槽工程位于合什加水库大坝前，少数人抢栽、抢建，不接受化政（2011）27号文件的补偿标准，随意阻工、恶意阻工，难以协调，渠线征地难度大。2、李家峡北干渠目前主要是隧洞工程，地质岩层结构复杂、出水塌方，与原设计不符，经组织专家审查后上报正在编制设计方案。李家峡征地工作需成立北干渠工程建设征地领导小组。</t>
  </si>
  <si>
    <t>1、1月25日前与省上级业务部门协调，尽快完成设计变更方案的编制工作，并报省水利厅审批。                     2、2月25日前邀请县领导协调解决公伯峡北干渠3号渡槽与黄化供电局110千伏高压线交叉的问题。   
3、3月25日前在完成日常工作的同时，申请县人民政府组织相关单位依法成立北干渠工程建设征地领导小组，完成李家峡北干渠渠首一标段工程建设征地工作和二十标段群科镇文卜具村至园艺场村10公里渠线征地。</t>
  </si>
  <si>
    <t>外资办
马成军</t>
  </si>
  <si>
    <t>县国土局
马  林    
县林业局
敏喜梅 
甘都镇
马生成       群科镇
冶 刚    
牙什尕
钟世海               公伯峡管委
周海峰
李家峡管委
王世贺</t>
  </si>
  <si>
    <t>冶
生
龙</t>
  </si>
  <si>
    <t>化隆县塔加、金源两乡十八村农村饮水安全工程</t>
  </si>
  <si>
    <t>新建3座泉室引水口，4座集水廊道，新建干支长85.75Km，入户管长53.09Km，各类阀门井94座，分水井20座，减压井18座，蓄水池38座总容积350T，防护墙8座，渡槽2座，供水点968座。</t>
  </si>
  <si>
    <t>2014-2015</t>
  </si>
  <si>
    <t>冬季暂停施工</t>
  </si>
  <si>
    <t>342万地方配套资金无法到位。</t>
  </si>
  <si>
    <t>2015年4月份前按期复工。</t>
  </si>
  <si>
    <t>县水利局
郭海林</t>
  </si>
  <si>
    <t>塔加乡 
东  智
金源乡 
万么才旦</t>
  </si>
  <si>
    <t>2013年小型农田水利重点县建设项目雄先、角加、麻加、正尕等14村高效节水灌溉项目</t>
  </si>
  <si>
    <t>分别在支扎、雄先、角加及麻加灌区新建引水口8座，铺设各级管道共343条，总长 138.831km，移动软管56.5km。布置各类建筑物1916座。</t>
  </si>
  <si>
    <t>120万地方配套资金无法到位，湟中县群加乡渠线协调。</t>
  </si>
  <si>
    <t>雄先乡
才项仁增</t>
  </si>
  <si>
    <t>牙同高速水利基础设施恢复工程</t>
  </si>
  <si>
    <t>改建机房2座，安装各类水泵4台，进水池2座、出水池3座、压力管长870M,灌渠1条长1215M、斗门10座。                  配建管道建筑物97座，其中管理房1座，阀门井62座，分水井13座，放空井9座，排气井11座，减压井1座，修复灌溉渠系总长12.9361Km。                        改建机房四座，安装各类水泵6台，改建引水渠2条，压力管长889.5m</t>
  </si>
  <si>
    <t>高管局对渠道等设施漏登、漏报较多，另外在实施中群众临时提出增加渠道、管道现象严重。</t>
  </si>
  <si>
    <t>2015年按期复工。</t>
  </si>
  <si>
    <t>县国土局  
马  林
县交通局  
韩生军
群科镇    
冶  刚</t>
  </si>
  <si>
    <t>化隆县扎巴等三乡十七村一校一寺饮水安全工程</t>
  </si>
  <si>
    <t>修建引水口18座，铺设干支管道45.175Km，入户管23.51Km，蓄水池26座总容积350T，减压井1座，分水池5座，各类阀门井46座，防护防冲工程10座，供水点351座等。</t>
  </si>
  <si>
    <t>133万地方配套资金无法到位</t>
  </si>
  <si>
    <t>扎巴镇   
党海云
昂思多镇 
陈青云
查甫乡   
拉 洛</t>
  </si>
  <si>
    <t>化隆县甘都镇26村安全饮水工程</t>
  </si>
  <si>
    <r>
      <t>新建面积为50m</t>
    </r>
    <r>
      <rPr>
        <vertAlign val="superscript"/>
        <sz val="10"/>
        <rFont val="宋体"/>
        <family val="0"/>
      </rPr>
      <t>2</t>
    </r>
    <r>
      <rPr>
        <sz val="10"/>
        <rFont val="宋体"/>
        <family val="0"/>
      </rPr>
      <t>取水口管理房1座，埋设输水干管1条长18.18km;敷设输水、供水支管总长20.847km;敷设供水分支管总长68.07km,入户管总长178.26km，新建泵站1座，新建蓄水池28座，总容积2700m</t>
    </r>
    <r>
      <rPr>
        <vertAlign val="superscript"/>
        <sz val="10"/>
        <rFont val="宋体"/>
        <family val="0"/>
      </rPr>
      <t>3</t>
    </r>
    <r>
      <rPr>
        <sz val="10"/>
        <rFont val="宋体"/>
        <family val="0"/>
      </rPr>
      <t>;各类阀门井149座；防洪坎11座。</t>
    </r>
  </si>
  <si>
    <t>2015-2016</t>
  </si>
  <si>
    <t>目前已完成投资1561万，由于项目设计漏项，出现缺口资金1122万元，资金正在申报中</t>
  </si>
  <si>
    <t>缺口资金1122万未批复，工程停工。</t>
  </si>
  <si>
    <t>3月底前到省发改委水利厅衔接。</t>
  </si>
  <si>
    <t xml:space="preserve">县发改局 
马生成
甘都镇   
马生成 </t>
  </si>
  <si>
    <t>新建项目（16项）</t>
  </si>
  <si>
    <t>化隆县石大仓、初么两乡二十二村农村饮水安全工程</t>
  </si>
  <si>
    <t>引水口4座，主管道长38.62公里，支管及配水管网长142.6公里，蓄水池25座，各类阀门井51座.</t>
  </si>
  <si>
    <t>实施方案已通过审查，批复及投资计划未下达</t>
  </si>
  <si>
    <t>批复及投资计划未下达，仍需衔接</t>
  </si>
  <si>
    <t>2月底前争取下达批复及投资计划。</t>
  </si>
  <si>
    <t>县水利局  郭海林</t>
  </si>
  <si>
    <t>石大仓乡
韩进祥</t>
  </si>
  <si>
    <t>化隆县黄河干流防洪工程化隆段</t>
  </si>
  <si>
    <t>建设提防、护岸23.5公里。</t>
  </si>
  <si>
    <t>可研报告已审查，可研批复未下达</t>
  </si>
  <si>
    <t>可研批复、投资计划未下达</t>
  </si>
  <si>
    <t>3月底前争取下达可研批复。</t>
  </si>
  <si>
    <t>化隆县合群峡防洪工程</t>
  </si>
  <si>
    <t>治理河道3.5km,修建两岸防护堤总长6km。</t>
  </si>
  <si>
    <t>批复及投资计划未下达</t>
  </si>
  <si>
    <t>3月底前争取下达批复及投资计划。</t>
  </si>
  <si>
    <t>化隆县初麻水库工程</t>
  </si>
  <si>
    <r>
      <t>水库一座，库容400万m</t>
    </r>
    <r>
      <rPr>
        <vertAlign val="superscript"/>
        <sz val="10"/>
        <rFont val="宋体"/>
        <family val="0"/>
      </rPr>
      <t>3</t>
    </r>
    <r>
      <rPr>
        <sz val="10"/>
        <rFont val="宋体"/>
        <family val="0"/>
      </rPr>
      <t>,水库放水洞1座，溢洪道1座及灌区配套等</t>
    </r>
  </si>
  <si>
    <t>正在编制项目可研</t>
  </si>
  <si>
    <t>地勘工作受到当地群众阻工，无法开展地勘工作</t>
  </si>
  <si>
    <t>2月20日前完成协调，3月底完成可研报告编制。</t>
  </si>
  <si>
    <t>初麻乡   
赵国泰</t>
  </si>
  <si>
    <t>2014年重点县建设项目查甫乡高效节水灌溉项目</t>
  </si>
  <si>
    <t>铺设Ø630—Ø315输水主管35km、Ø200输水支管84km.修建各类配套建筑物900座</t>
  </si>
  <si>
    <t>化隆县石大仓乡抗旱应急水源工程</t>
  </si>
  <si>
    <t>实施方案已通过审查，批复未下达中</t>
  </si>
  <si>
    <t>批复未下达</t>
  </si>
  <si>
    <t>石大仓乡 
韩进祥</t>
  </si>
  <si>
    <t>化隆县群科灌区抗旱应急水源工程</t>
  </si>
  <si>
    <t>新建泵房2处，管理房1处，铺设压力管道6.19Km,检查井7座，分水井3座。</t>
  </si>
  <si>
    <t>实施方案已通过审查，批复下达中，投资计划已下达</t>
  </si>
  <si>
    <t>与省厅衔接</t>
  </si>
  <si>
    <t>3月底前争取下达批复。</t>
  </si>
  <si>
    <t>群科镇   
冶  刚</t>
  </si>
  <si>
    <t>化隆县金源沟防洪工程</t>
  </si>
  <si>
    <t>新建防洪堤16.103公里，主堤踏步18座，排洪涵洞12座，河道整治16.8公里</t>
  </si>
  <si>
    <t>项目正在衔接中</t>
  </si>
  <si>
    <t>无项目资金投向</t>
  </si>
  <si>
    <t>争取项目资金</t>
  </si>
  <si>
    <t>3月底前完成实施方案编制。</t>
  </si>
  <si>
    <t xml:space="preserve"> 金源乡  
完么才旦</t>
  </si>
  <si>
    <t>化隆县金源水库工程</t>
  </si>
  <si>
    <r>
      <t>水库一座，库容100万m</t>
    </r>
    <r>
      <rPr>
        <vertAlign val="superscript"/>
        <sz val="10"/>
        <rFont val="宋体"/>
        <family val="0"/>
      </rPr>
      <t>3</t>
    </r>
    <r>
      <rPr>
        <sz val="10"/>
        <rFont val="宋体"/>
        <family val="0"/>
      </rPr>
      <t>,水库放水洞1座，溢洪道1座及灌区配套等</t>
    </r>
  </si>
  <si>
    <t>当地群众不同意在此地建水库</t>
  </si>
  <si>
    <t>3月底前完成协调。</t>
  </si>
  <si>
    <t>化隆县黄河北岸（群科新区段）生态绿化水利配套工程</t>
  </si>
  <si>
    <t>机站2座，铺设输水主管、支管、分支管及斗管，修建各类配套管路建筑物</t>
  </si>
  <si>
    <t>已委托设计单位设计</t>
  </si>
  <si>
    <t>无项目资金投向，继续衔接</t>
  </si>
  <si>
    <t>群科新区管委会综合办  
马雪峰           相关乡镇
乡镇长</t>
  </si>
  <si>
    <t>2015年设施农业水利配套工程</t>
  </si>
  <si>
    <t>投资计划未下达</t>
  </si>
  <si>
    <t>化隆县巴燕沟流域综合治理工程</t>
  </si>
  <si>
    <r>
      <t>治理面积85.11Km</t>
    </r>
    <r>
      <rPr>
        <vertAlign val="superscript"/>
        <sz val="10"/>
        <rFont val="宋体"/>
        <family val="0"/>
      </rPr>
      <t>2</t>
    </r>
    <r>
      <rPr>
        <sz val="10"/>
        <rFont val="宋体"/>
        <family val="0"/>
      </rPr>
      <t>,封闭标志牌16块，机修梯田382.37Km</t>
    </r>
    <r>
      <rPr>
        <vertAlign val="superscript"/>
        <sz val="10"/>
        <rFont val="宋体"/>
        <family val="0"/>
      </rPr>
      <t>2</t>
    </r>
    <r>
      <rPr>
        <sz val="10"/>
        <rFont val="宋体"/>
        <family val="0"/>
      </rPr>
      <t>，小型水保工程64处。</t>
    </r>
  </si>
  <si>
    <t>实施方案未审查</t>
  </si>
  <si>
    <t>3月底前争取列入2015-2017年省水保投资计划。</t>
  </si>
  <si>
    <t>巴燕镇  
曹常青</t>
  </si>
  <si>
    <t>化隆县德恒隆乡哇加滩、牙曲滩两村饮水安全工程</t>
  </si>
  <si>
    <t>修建电灌站1座，包括前池1座，DN110压力管道105m，机房30m2,水泵及电机一套；高位蓄水池7座(200T蓄水池2座，500T蓄水池3座，800T蓄水池2座)，主干管及分干管全长10.455km，支管全长20.915km，串户管22.672km，各类阀井74座，铺设C20钢筋砼预制盖板600m。入户井872座。</t>
  </si>
  <si>
    <t>2011-2012</t>
  </si>
  <si>
    <t>309万配套资金无法到位</t>
  </si>
  <si>
    <t>3月底前协调落实地方配套资金。</t>
  </si>
  <si>
    <t>德恒隆乡 
项骞</t>
  </si>
  <si>
    <t>化隆县三镇七村饮水安全工程</t>
  </si>
  <si>
    <t>新建引水口1座，埋设管道142.135km；新建蓄水池14座，分水井12座，减压井23座，排气井30座，检查井49座，入户阀门井7355座。</t>
  </si>
  <si>
    <t>556万配套资金无法到位，水源有纠纷。</t>
  </si>
  <si>
    <t>3月底前解决水源纠纷。</t>
  </si>
  <si>
    <t>昂思多镇  
陈青云</t>
  </si>
  <si>
    <t>2014年第二批昂思多灌区高标准产田(南片)项目</t>
  </si>
  <si>
    <t>支斗渠防渗52条/26.19 km ,建筑物1046座。防护林植树0.5万株.科技培训650人次.</t>
  </si>
  <si>
    <t>项目于2014年十月初下达，招投标已完成。</t>
  </si>
  <si>
    <t>3月底前做好开工前的准备工作。。</t>
  </si>
  <si>
    <t>县财政局
石琨</t>
  </si>
  <si>
    <t>县水利局 
郭海林
县林业局 
敏喜梅
昂思多镇
 陈青云</t>
  </si>
  <si>
    <t>2015年度群科灌区（中片）高标准农田建设项目</t>
  </si>
  <si>
    <t>支斗渠防渗334条,总长123.427km.田间道路15km.防护林植树2.5万株.示范推广0.56万亩.土壤改良0.5万亩.科技培训2250人次.</t>
  </si>
  <si>
    <t>项目要求主渠道两旁需砍树，与农户协调还有一定的难度。</t>
  </si>
  <si>
    <t>1月份落实项目勘探设计。
2月申报项目可研及初设。
3月等待专家论证及批复的下达后组织实施。</t>
  </si>
  <si>
    <t>县水利局 
郭海林
县林业局 
敏喜梅
群科镇   
冶  刚</t>
  </si>
  <si>
    <t>七</t>
  </si>
  <si>
    <t>交通项目12项</t>
  </si>
  <si>
    <t>化隆县群科新区大道延伸段公路及2座大桥</t>
  </si>
  <si>
    <t>建设里程：1.38公里、2座大桥</t>
  </si>
  <si>
    <t>项目征地拆迁未完成</t>
  </si>
  <si>
    <t>1、1月15日前完成耕地、林地征地拆迁及补偿。          
2、1月15日-2月15日前完成房屋赔偿。                        3、2月15日-3月31日前清除所有阻工障碍。</t>
  </si>
  <si>
    <t>群科新区管委会                韩小平</t>
  </si>
  <si>
    <t>交通局   
韩生军</t>
  </si>
  <si>
    <t>张胜源
高雪明
马千里</t>
  </si>
  <si>
    <t>新建项目（11项）</t>
  </si>
  <si>
    <t>化隆县通村（镇）沥青（水泥）路</t>
  </si>
  <si>
    <t>建设里程：8公里</t>
  </si>
  <si>
    <t>已列入2015年建议计划正在衔接争取</t>
  </si>
  <si>
    <t>1、1月15日前完成里程丈量及简易设计。               2、1月15日-2月15日前完成原路基整修。                        3、2月15日-3月31日前到省厅完成衔接工作。</t>
  </si>
  <si>
    <t>县交通局         韩生军</t>
  </si>
  <si>
    <t>高雪明
张智龙</t>
  </si>
  <si>
    <t>化隆县群科新区道路改建工程</t>
  </si>
  <si>
    <t>建设里程：10公里</t>
  </si>
  <si>
    <t>1、1月15日前完成招投标。                       
2、1月15日-2月15日前完成下发中标通知书及签订施工合同。     
3、2月15日-3月31日前到现场勘察征地拆迁，争取4月中旬开工建设。</t>
  </si>
  <si>
    <t>群科镇    
冶 刚</t>
  </si>
  <si>
    <t>阿克明</t>
  </si>
  <si>
    <t>化隆县通寺院水泥路</t>
  </si>
  <si>
    <t>建设里程：15.7公里</t>
  </si>
  <si>
    <t>所在项目寺院需尽快完成路基平整工作。</t>
  </si>
  <si>
    <t>1、1月15日前完成里程丈量及简易设计               2、1月15日-2月15日前完成原路基整修                        3、2月15日-3月31日前到省厅完成衔接工作</t>
  </si>
  <si>
    <t>程红智</t>
  </si>
  <si>
    <t>化隆县农村公路配套桥梁15座</t>
  </si>
  <si>
    <t>中、小桥15座</t>
  </si>
  <si>
    <t>完成设计及造价审查已列入2015年建议计划正在衔接争取</t>
  </si>
  <si>
    <t>1、1月15日前完成施工图设计                    
2、1月15日-2月15日前完成技术及造价审查                  
3、2月15日-3月31日前到省厅完成衔接工作</t>
  </si>
  <si>
    <t>化隆县村道硬化</t>
  </si>
  <si>
    <t>建设里程：258公里</t>
  </si>
  <si>
    <t>所在项目村需尽快完成路基平整工作。</t>
  </si>
  <si>
    <t>一、1月15日前完成里程丈量及简易设计               二、1月15日-2月15日前完成原路基整修                        三、2月15日-3月31日前到省厅完成衔接工作</t>
  </si>
  <si>
    <t>冯 伟</t>
  </si>
  <si>
    <t>化隆县牙什尕农业园区道路工程</t>
  </si>
  <si>
    <t>建设里程：5公里</t>
  </si>
  <si>
    <t>项目征地拆迁难度较大。</t>
  </si>
  <si>
    <t>1、1月15日前完成招投标                       
2、1月15日-2月15日前完成下发中标通知书及签订施工合同     
3、2月15日-3月31日前到现场勘察征地拆迁，争取4月中旬开工建设</t>
  </si>
  <si>
    <t>县农科局
马德福      牙什尕镇
钟世海</t>
  </si>
  <si>
    <t xml:space="preserve">
张胜源
高雪明</t>
  </si>
  <si>
    <t>海东市化隆县黄河菜篮子工程道路</t>
  </si>
  <si>
    <t>建设里程：9.7公里</t>
  </si>
  <si>
    <t>完成设计及造价审查已列入2015年建议计划</t>
  </si>
  <si>
    <t>积极衔接争取下达</t>
  </si>
  <si>
    <t>1、12月15日-1月15日前完成施工设计及保通园区内道路              2、1月15日-2月15日前完成园区内路基工程                 
3、2月15日-3月31日前完成技术及造价审查，到省厅完成衔接工作</t>
  </si>
  <si>
    <t>县农科局  
马德福        甘都镇   
马生成</t>
  </si>
  <si>
    <t>化隆县群科新区汽车站</t>
  </si>
  <si>
    <t>一级汽车站</t>
  </si>
  <si>
    <t>完成设计</t>
  </si>
  <si>
    <t>1、1月15日前完成设计及地质勘测                      2、1月15日-2月15日前完成耕地占地的丈量                 
3、2月15日-3月31日前争取完成招投标</t>
  </si>
  <si>
    <t xml:space="preserve">新区管委会综合办  
马雪峰          县城管局 
韩小平   </t>
  </si>
  <si>
    <t>李家峡北岸至扎马塘农业园区道路</t>
  </si>
  <si>
    <t>建设里程9公里</t>
  </si>
  <si>
    <t>2015－2016</t>
  </si>
  <si>
    <t>完成设计已列入2015年建议计划正在衔接争取</t>
  </si>
  <si>
    <t>1、1月15日前完成设计                         2、1月15日-2月15日前完成到省厅衔接                      
3、2月15日-3月31日前完成调查征地拆迁</t>
  </si>
  <si>
    <t>李家峡管委会
王世贺</t>
  </si>
  <si>
    <t>张胜源</t>
  </si>
  <si>
    <t>化隆县公伯峡专用公路病害整治工程</t>
  </si>
  <si>
    <t>改建</t>
  </si>
  <si>
    <t>1、1月15日前完成设计                         2、1月15日-2月15日前完成带建的协调工作                   3、2月15日-3月31日前完成调查征地拆迁工作，争取4月上旬开工建设</t>
  </si>
  <si>
    <t>甘都镇    
马生成
公伯峡家峡管委会     
周海峰</t>
  </si>
  <si>
    <t>乐都至化隆县干线公路</t>
  </si>
  <si>
    <t>化隆县境内建设里程：16.7公里</t>
  </si>
  <si>
    <t>1、1月15日前完成设计的配合工作                         2、1月15日-3月31日前完成项的协调工作，争取4月上旬开工建设</t>
  </si>
  <si>
    <t xml:space="preserve">县国土局  
马  林
县林业局  
敏喜梅
县畜牧局  
马生海
巴燕镇   
曹常青     </t>
  </si>
  <si>
    <t>张胜源
张发祥</t>
  </si>
  <si>
    <t>八</t>
  </si>
  <si>
    <t>经商局项目10项</t>
  </si>
  <si>
    <t>续建（5项）</t>
  </si>
  <si>
    <t>碳化硅技生产线技术改造项目</t>
  </si>
  <si>
    <t>在原有的12500KVA碳化硅电阻炉改造成25000KVA碳化硅电阻炉2组。</t>
  </si>
  <si>
    <t>正在建设25000KVA碳化硅电阻炉和安装绿碳化硅微粉生产线。</t>
  </si>
  <si>
    <t>由于资金短缺产业续建后劲不足等原因，进度上始终滞后等问题。</t>
  </si>
  <si>
    <t>3月底前安装25000KVA2座电阻炉。</t>
  </si>
  <si>
    <t>县经商局
李  伶</t>
  </si>
  <si>
    <t>县环保局
任志勤</t>
  </si>
  <si>
    <t>回族民族用品加工项目</t>
  </si>
  <si>
    <t>新建综合办公楼，生产车间、场地平整；购置生产阿拉伯网帽、冰丝帽、礼拜毯、地毯的设备。年生产1700件。</t>
  </si>
  <si>
    <t>已修建综合办公楼、生产车间，进行场地平整，购置生产用品的设备等完成投资达4700万元。</t>
  </si>
  <si>
    <t>资金短缺及企业缺乏现代化企业管理经验，企业内部管理水平不高。</t>
  </si>
  <si>
    <t>1月中旬开始正常生产。</t>
  </si>
  <si>
    <t>张胜源
高雪明</t>
  </si>
  <si>
    <t>无机材料系列产品研发项目</t>
  </si>
  <si>
    <t>占地336.5亩，建设面积224440㎡，其中建设4条纳米碳酸钙生产线，2条超轻质彩色釉泡沫陶瓷保温板生产线，3条加工大理石生产线，购置配套的设备及辅助设备。</t>
  </si>
  <si>
    <t>2014—2016</t>
  </si>
  <si>
    <t>前期工作正在进行当中。</t>
  </si>
  <si>
    <t>主要是周边群众对于企业发展带来的经济发展及农民就业等社会效益的意义认识不足，在实际工作中不给予支持，设置障碍。</t>
  </si>
  <si>
    <t>1月做群众的思想工作，采矿权招牌挂，2月、3月做好前期征地及项目开工前的准备工作。</t>
  </si>
  <si>
    <t>县国土局  
马  林
县水利局  
郭海林
县林业局  
敏喜梅
县畜牧局  
马生海
县环保局  
任志勤
县农科局  
马德福</t>
  </si>
  <si>
    <t>年产20万吨昂思多矿泉水综合开发项目</t>
  </si>
  <si>
    <t>占地48亩，建设20万吨普通天然矿泉水生产线、桶装天然矿泉水线、高端天然矿泉水线及野生植物饮品。</t>
  </si>
  <si>
    <t>已完成20万吨普通天然矿泉水生产线、桶装天然矿泉水高端天然矿泉水线及野生植物饮品生产线的地基工程。</t>
  </si>
  <si>
    <t>资金短缺及企业外部问题给企业发展带来一定的阻力。</t>
  </si>
  <si>
    <t>1月份完成两户农户搬迁工作，2月、3月做好施工准备工作。</t>
  </si>
  <si>
    <t>县国土局  
马  林
县住建局  
王玉杰
昂思多镇  
陈青云</t>
  </si>
  <si>
    <t>九方矿业镍铜矿选矿厂项目</t>
  </si>
  <si>
    <t>建设年处理8万吨镍铜矿石选厂一处，年产镍铜精粉2万吨。</t>
  </si>
  <si>
    <t>已修建完成沉淀池2做、尾矿脱水车间、水泵房、高压配电室等基础工作。</t>
  </si>
  <si>
    <t>土地使用证的办理还需解决。</t>
  </si>
  <si>
    <t>1至2月抓紧办理环评手续，3月份开工。</t>
  </si>
  <si>
    <t>新建（5项）</t>
  </si>
  <si>
    <t>清真屠宰加工项目</t>
  </si>
  <si>
    <t>年屠宰加工14000头，羊8万只、鸡20万只。</t>
  </si>
  <si>
    <t>正在做前期准备工作。</t>
  </si>
  <si>
    <t>办理土地征用的手续较为困难。</t>
  </si>
  <si>
    <t>1月、2月做好土地征用工作、3月做环评等前期工作。</t>
  </si>
  <si>
    <t>县国土局 
马  林
群科镇   
冶  刚</t>
  </si>
  <si>
    <t xml:space="preserve">张胜源 </t>
  </si>
  <si>
    <t>化隆县青品清真农副产品开发有限公司清真牦牛肉冷链及配送生产线建设项目</t>
  </si>
  <si>
    <t>建成后年屠宰牛羊肉713.84吨，其中羊肉深加工150.72吨，牛肉深加工562.68吨</t>
  </si>
  <si>
    <t>项目已备案，办公楼已修建完工，屠宰车间正在筹建当中</t>
  </si>
  <si>
    <t>资金周转困难，办理土地使用证有困难</t>
  </si>
  <si>
    <t>1月办理立项批复，2月份备料，3月份开工建设。</t>
  </si>
  <si>
    <t>县畜牧局
马生海</t>
  </si>
  <si>
    <t>化隆县城农贸综合市场</t>
  </si>
  <si>
    <t>总建筑面积为21343.9m²，摊位数300个，月交易量为800吨，新建检测中心和信息中心</t>
  </si>
  <si>
    <t>已做可研、效果图、规划图</t>
  </si>
  <si>
    <t>拆迁问题，拆迁赔偿资金</t>
  </si>
  <si>
    <t>1月份重新办理立项批复、环评、两证一书；2月份征用土地，3月份拆迁工作。</t>
  </si>
  <si>
    <t xml:space="preserve">县住建局 
尕  藏
县发改局 
马生成
巴燕镇   
曹常青
</t>
  </si>
  <si>
    <t>张发祥</t>
  </si>
  <si>
    <t>光伏太阳能发电项目</t>
  </si>
  <si>
    <t>建设40兆瓦发电基地</t>
  </si>
  <si>
    <t>目前青海明阳新能源有限公司和青海聚光高新科技有限公司准备在昂思多镇二尕昂村建设20兆瓦，雄先乡完加村建设20兆瓦。目前正在做项目前期、征地工作。</t>
  </si>
  <si>
    <t>项目还未征地</t>
  </si>
  <si>
    <t>2月28日前完成可研编制、环评、土地预审、两证一书等工作，3月30日前完成征地、可研审批、项目核准等工作。</t>
  </si>
  <si>
    <t>县发改局
马生成</t>
  </si>
  <si>
    <t>县国土局
马  林
县招商局
郭玉海
各相关乡镇
乡镇长</t>
  </si>
  <si>
    <t xml:space="preserve">冶生龙 </t>
  </si>
  <si>
    <t>天然气管网建设工程</t>
  </si>
  <si>
    <t>架设平安至化隆120公里天然气管道，及城市管网和8个门站。</t>
  </si>
  <si>
    <t>可研、环评、土地预审、两证一书已完成，目前正在与省能源局衔接项目核准</t>
  </si>
  <si>
    <t>3月30日前完成项目核准工作</t>
  </si>
  <si>
    <t>县国土局 
马  林
县畜牧局
马生海
县林业局
敏喜梅
县招商局
郭玉海
各相关乡镇
乡镇长</t>
  </si>
  <si>
    <t>徐喜明</t>
  </si>
  <si>
    <t>九</t>
  </si>
  <si>
    <t>教育项目项(4项）</t>
  </si>
  <si>
    <t>2014年农村义务教育薄弱学校(77所）</t>
  </si>
  <si>
    <t>建筑面积69940平方米</t>
  </si>
  <si>
    <t>现已完成可研报告审查，正在做初步设计和施工图设计</t>
  </si>
  <si>
    <t>1、化隆县民族中学需征地5亩,涉及4户农户农田，每亩征地费6万元，共需30万元，我局因财力有限，无法支付征地费，还需县人民政府给予解决。       
2、被征用农田中尚有7个电线杆，需移除。还需县电力局给予解决              3、77所项目需县级配套资金2407万元，还需县人民政府给予解决。</t>
  </si>
  <si>
    <t xml:space="preserve">1、1月10日前完成初步设计和施工图设计。   
2、1月25日前完成初步设计及施工图审查、消防审查、抗震设防审批等前期工作。         
3、1月26日至2月16日完成招标公告发布、征地、移除电线杆等前期准备工作。                      4、2月17日至3月15日完成招标任务。                           5、3月16日至3月25日完成施工合同签订、施工许可证、委托监理公司及场地三通一平工作。       </t>
  </si>
  <si>
    <t>县教育局
马成龙</t>
  </si>
  <si>
    <t>县国土局  
马  林       巴燕镇  
曹常青             供电公司
吴晓杰</t>
  </si>
  <si>
    <t>安红兵</t>
  </si>
  <si>
    <t>薄弱高中项目（新区高中）</t>
  </si>
  <si>
    <t>建筑面积8466平方米</t>
  </si>
  <si>
    <t>项目已完成招标，前期手续正在办理</t>
  </si>
  <si>
    <t>1、学校还需征地8亩，新区管委会需协调。                             2、通过校安工程、标准化项目校舍建设已基本完成，但校园硬化、绿化、围墙、大门修建费用还需县人民政府给予解决。3、校园内有高压电线经过，需要迁移。</t>
  </si>
  <si>
    <t>1、2月20日前完成征地、移除电线杆等前期准备工作。                           2、3月15日前施工单位进入场地正式施工。</t>
  </si>
  <si>
    <t>群科新区管委会
马雪峰
 供电公司
吴晓杰</t>
  </si>
  <si>
    <t>第四中学农村初中校舍改造项目</t>
  </si>
  <si>
    <t>建筑面积6534平方米</t>
  </si>
  <si>
    <t>1、学校需征地8.9亩，涉及四户农户，1户涉及住宅和果园，3户涉及农田和果园，征地费需75万元，因村民提出的补偿要求过高，项目用地还需政府予以协调。</t>
  </si>
  <si>
    <t>1、2月20日前完成征地等前期准备工作。                           2、3月15日起施工单位进入场地正式施工。</t>
  </si>
  <si>
    <t xml:space="preserve">县国土局  
马  林   
群科镇    
冶  刚
</t>
  </si>
  <si>
    <t>李照本</t>
  </si>
  <si>
    <t>化隆县思源实验学校</t>
  </si>
  <si>
    <t>建筑面积13993.37平方米</t>
  </si>
  <si>
    <t>1、项目开工后，因场地边的5间商铺未拆除完，影响施工单位正常施工，需新区管委给予协调解决。</t>
  </si>
  <si>
    <t>1、2月20日前完成商铺拆迁安置等前期准备工作。                           2、3月15日起施工单位进入场地正式施工。</t>
  </si>
  <si>
    <t>群科新区管委会
马雪峰</t>
  </si>
  <si>
    <t>韩玉英</t>
  </si>
  <si>
    <t>十一</t>
  </si>
  <si>
    <t>卫生计生项目5项</t>
  </si>
  <si>
    <t>化隆县藏医院药浴楼</t>
  </si>
  <si>
    <t>建筑面积3500平方米</t>
  </si>
  <si>
    <t>招标完成，等待开工</t>
  </si>
  <si>
    <t>县卫计局
马青德</t>
  </si>
  <si>
    <t>化隆县妇幼保健计划生育中心业务用房</t>
  </si>
  <si>
    <t>新建妇幼保健、计划生育、新生儿疾病筛查、产儿科用房7000平米</t>
  </si>
  <si>
    <t>1.前期资金紧缺。2.医疗体制改革基本结束，国家对卫生基础设施建设投入趋缓，争取项目难度加大。</t>
  </si>
  <si>
    <t>1月25日前完成土地预审、2月25日前完成两证一书，3月25日前完成环评。</t>
  </si>
  <si>
    <t>化隆县群科、牙什尕卫生院业务用房建设项目</t>
  </si>
  <si>
    <t>新建2500平米的业务用房及辅助设施</t>
  </si>
  <si>
    <t>化隆县村卫生室建设项目</t>
  </si>
  <si>
    <t>新建50个村卫生室（每村60平方米）</t>
  </si>
  <si>
    <t>项目小，无须办理上述证书</t>
  </si>
  <si>
    <t>化隆县3家县级公立医院医改</t>
  </si>
  <si>
    <t>设备购置、基础设施维护</t>
  </si>
  <si>
    <t>完成全部前期工作</t>
  </si>
  <si>
    <t>准备开工</t>
  </si>
  <si>
    <t>文化广播项目（6项）</t>
  </si>
  <si>
    <t>新建项目（6项）</t>
  </si>
  <si>
    <t>化隆县甘都镇阿河滩清真寺保护修缮项目</t>
  </si>
  <si>
    <t>对阿河滩清真寺进行保护性修缮,包括主体建筑、排水、防雷等</t>
  </si>
  <si>
    <t>已发布招标公告</t>
  </si>
  <si>
    <t>由于我局以前从未实施过国家级文物修缮项目，所以缺乏实施项目的经验</t>
  </si>
  <si>
    <t>1、1月25日前完成对施工单位的资质审查。
2、2月25日前完成招标工作。
3、3月30日前开工。</t>
  </si>
  <si>
    <t>县文广局
马青云</t>
  </si>
  <si>
    <t xml:space="preserve">甘都镇
马生成
阿河滩清真寺寺管会主任 
韩乙索   
  </t>
  </si>
  <si>
    <t>夏琼寺保护修缮项目</t>
  </si>
  <si>
    <t>对夏琼寺进行保护性修缮,包括主体建筑、排水、防雷等</t>
  </si>
  <si>
    <t>正在进行《修缮方案》编制</t>
  </si>
  <si>
    <t>与北京国文琰文物保护中心签订《修缮方案》编制合同。目前，方案编制人员已全部到位开展工作。由于冬季气候寒冷，工作效率受到影响，编制工作预计到3月底才能完成。</t>
  </si>
  <si>
    <t xml:space="preserve">1、1月25前，完成测绘工作
2、2月25日前完成文本。
3、3月25日前国家文物局报送国家文物局审批。
</t>
  </si>
  <si>
    <t xml:space="preserve">查甫乡    
拉  洛
夏琼寺寺管会主任
戈  谢 </t>
  </si>
  <si>
    <t>旦斗寺保护修缮工程</t>
  </si>
  <si>
    <t>对旦斗寺进行保护性修缮,包括主体建筑、排水、防雷等</t>
  </si>
  <si>
    <t xml:space="preserve">1、1月25前，完成测绘工作
2、2月25日前完成文本编制
3、3月25日前报送国家文物局审批。
</t>
  </si>
  <si>
    <t>金源乡  
万么才旦
旦斗寺寺管会主任
索  巴</t>
  </si>
  <si>
    <t>中央广播电视节目无线数字化覆盖工程</t>
  </si>
  <si>
    <t>13个基站，每个投资100万元</t>
  </si>
  <si>
    <t>省局正在进行项目招标</t>
  </si>
  <si>
    <t>实施项目的乡镇需要解决机房建筑用地，面积为20平方米。</t>
  </si>
  <si>
    <t>1、1月25日经过现场调研，确定基站位置。
2、2月25日前完成征地工作。
3、3月25日前做好施工前的准备工作，待省广电局完成招标工作后随即开工。</t>
  </si>
  <si>
    <t>化隆县宗喀文化产业博览园建设项目</t>
  </si>
  <si>
    <t>完成投资9547万元，新建宗喀文化产业博览园。</t>
  </si>
  <si>
    <t>2015年</t>
  </si>
  <si>
    <t>项目正在衔接当中</t>
  </si>
  <si>
    <t>签订招商引资协议书，并完成项目规划。</t>
  </si>
  <si>
    <t>1、1月份签订招商引资协议书。
2、2月份完成项目可研及项目规划工作。
3、3月底前完成项目前期工作，并启动实施。</t>
  </si>
  <si>
    <t>县招商局
郭玉海</t>
  </si>
  <si>
    <t>岗山户外旅游基地建设项目</t>
  </si>
  <si>
    <t>在雄先岗山建设徒步健身基地。</t>
  </si>
  <si>
    <t>正在申报中</t>
  </si>
  <si>
    <t>1、1月份报项目建议书。
2、2月份完成项目规划编制。
3、继续加强与上级相关部门的协调联系，力争项目下达。</t>
  </si>
  <si>
    <t>县旅游局  
王 梅
雄先乡  
才项仁增</t>
  </si>
  <si>
    <t>十二</t>
  </si>
  <si>
    <t>旅游项目3项</t>
  </si>
  <si>
    <t>新建项目（3项）</t>
  </si>
  <si>
    <t>化隆县甘都福元宾馆</t>
  </si>
  <si>
    <t xml:space="preserve">    在甘都镇修建集旅游、休闲度假、探亲访友、业务洽谈、会议接待为一体三星级宾馆</t>
  </si>
  <si>
    <t>正在衔接有关部门办理两证一书</t>
  </si>
  <si>
    <t>民间投资</t>
  </si>
  <si>
    <t>3月20日前办理好国土、城建相关手续；</t>
  </si>
  <si>
    <t>县旅游局
王 梅</t>
  </si>
  <si>
    <t>相关企业负责人</t>
  </si>
  <si>
    <t>高
雪
明</t>
  </si>
  <si>
    <t>伊客兰商务宾馆</t>
  </si>
  <si>
    <t xml:space="preserve">    在群科镇修建集旅游、休闲度假、探亲访友、餐饮、业务洽谈、会议接待为一体三星级宾馆</t>
  </si>
  <si>
    <t>宏达商务宾馆</t>
  </si>
  <si>
    <t xml:space="preserve">    在巴燕镇修建集餐饮、休闲度假、探亲访友、业务洽谈、会议接待为一体三星级宾馆</t>
  </si>
  <si>
    <t>十三</t>
  </si>
  <si>
    <t>新区建设项目47项</t>
  </si>
  <si>
    <t>续建（19项）</t>
  </si>
  <si>
    <t>新建（28项）</t>
  </si>
  <si>
    <t>（一）基础设施项目16项</t>
  </si>
  <si>
    <t>续建项目（2项）</t>
  </si>
  <si>
    <t>化隆县群科新区滩北新村基础设施</t>
  </si>
  <si>
    <t>修建砼道路5625米，给排水、照明、消防等</t>
  </si>
  <si>
    <t>已完成476万</t>
  </si>
  <si>
    <t>存在工程款欠款问题</t>
  </si>
  <si>
    <t>3月15日前完成开工前的准备工作</t>
  </si>
  <si>
    <t>群科新区管委会综合办
马雪峰</t>
  </si>
  <si>
    <t>马千里</t>
  </si>
  <si>
    <t>化隆县群科新区供水工程</t>
  </si>
  <si>
    <r>
      <t>总占地面积为为22亩、设计规模18000m</t>
    </r>
    <r>
      <rPr>
        <vertAlign val="superscript"/>
        <sz val="10"/>
        <rFont val="宋体"/>
        <family val="0"/>
      </rPr>
      <t>3</t>
    </r>
    <r>
      <rPr>
        <sz val="10"/>
        <rFont val="宋体"/>
        <family val="0"/>
      </rPr>
      <t>/d</t>
    </r>
  </si>
  <si>
    <t>已完成7300万</t>
  </si>
  <si>
    <t>5.1公里高位水池的征地</t>
  </si>
  <si>
    <t>3月15日前完成征地工作，于3月20日前全面进入开工并完成征地工作。</t>
  </si>
  <si>
    <t>群科新区管委会综合办
马雪峰     魏俊禄</t>
  </si>
  <si>
    <t>新建项目（14项）</t>
  </si>
  <si>
    <t>化隆县新区大道(二期）</t>
  </si>
  <si>
    <t>长1386m,宽60m含1座2孔20米T梁中桥、桥宽49.5米</t>
  </si>
  <si>
    <t>存在征地拆迁问题</t>
  </si>
  <si>
    <t>由省交通厅建设，于3月底前完成征地及拆迁工作</t>
  </si>
  <si>
    <t>群科新区管委会综合办
韩小平     魏俊禄</t>
  </si>
  <si>
    <t>马
千
里</t>
  </si>
  <si>
    <t>化隆县群科新区乙纬一路</t>
  </si>
  <si>
    <t>长1200米宽20米、建设内容为道路、排水、照明及交通设施等附属工程</t>
  </si>
  <si>
    <t>正在办理施工图纸审查</t>
  </si>
  <si>
    <t>化隆县群科新区乙纬二路</t>
  </si>
  <si>
    <t>化隆县群科新区乙一支路</t>
  </si>
  <si>
    <t>长780米宽15米、建设内容为道路、排水、照明及交通设施等附属工程</t>
  </si>
  <si>
    <t>正在办理土地预审</t>
  </si>
  <si>
    <t>1月底前办理环评，2月底前办理立项批复，3月底前完成招投标并签定施工合同并完成征地拆迁工作。</t>
  </si>
  <si>
    <t>群科新区管委会
马雪峰     魏俊禄</t>
  </si>
  <si>
    <t>化隆县群科新区乙五支路</t>
  </si>
  <si>
    <t>长600米宽15米、建设内容为道路、排水、照明及交通设施等附属工程</t>
  </si>
  <si>
    <t>化隆县群科新区城市外环路</t>
  </si>
  <si>
    <t>长1524米宽25米、建设内容为道路、排水、照明及交通设施等附属工程</t>
  </si>
  <si>
    <t>群科新区管委会综合办
马雪峰     魏俊禄     韩小平</t>
  </si>
  <si>
    <t>化隆县群科新区甲中路</t>
  </si>
  <si>
    <t>长2000米宽25米、建设内容为道路、排水、照明及交通设施等附属工程</t>
  </si>
  <si>
    <t>已完成招投标工作</t>
  </si>
  <si>
    <t>1月底前办理开工许可证，2月底前办理质量监督手续，3月底前并完成征地拆迁工作。</t>
  </si>
  <si>
    <t>群科新区管委会综合办
魏俊禄     韩小平</t>
  </si>
  <si>
    <t>化隆县群科新区甲西环路</t>
  </si>
  <si>
    <t>长2300米宽24米、建设内容为道路、排水、照明及交通设施等附属工程</t>
  </si>
  <si>
    <t>正在办理两证一书</t>
  </si>
  <si>
    <t>1月底前完成施工图审查，2月底前完成立项等前期手续，3月底前完成招投标工作并完成征地拆迁工作。</t>
  </si>
  <si>
    <t>化隆县群科新区甲东环路</t>
  </si>
  <si>
    <t>长2200米宽24米、建设内容为道路、排水、照明及交通设施等附属工程</t>
  </si>
  <si>
    <t>化隆县群科新区甲纬一路</t>
  </si>
  <si>
    <t>长400米宽20米、建设内容为道路、排水、照明及交通设施等附属工程</t>
  </si>
  <si>
    <t>正在编制可研和施工图</t>
  </si>
  <si>
    <t>1月底前办理土地预审，2月底前办理两证一书，3月底前办理环评和立项批复并完成征地拆迁工作。</t>
  </si>
  <si>
    <t>化隆县群科新区甲纬二路</t>
  </si>
  <si>
    <t>长600米宽20米、建设内容为道路、排水、照明及交通设施等附属工程</t>
  </si>
  <si>
    <t>化隆县群科新区甲纬三路</t>
  </si>
  <si>
    <t>长700米宽20米、建设内容为道路、排水、照明及交通设施等附属工程</t>
  </si>
  <si>
    <t>化隆县群科新区安居路（甲段）</t>
  </si>
  <si>
    <t>长850米宽40米、建设内容为道路、排水、照明及交通设施等附属工程</t>
  </si>
  <si>
    <t>化隆县群科新区滨河路（甲段）</t>
  </si>
  <si>
    <t>长度1000米，宽度25米、建设内容为道路、排水、照明及交通设施等附属工程</t>
  </si>
  <si>
    <t>（二）房地产开发项目23项</t>
  </si>
  <si>
    <t>续建项目（12项）</t>
  </si>
  <si>
    <t>化隆县群科新区廓州商贸城</t>
  </si>
  <si>
    <t>占地70亩，总建筑面积123906㎡</t>
  </si>
  <si>
    <t>已完成17120万</t>
  </si>
  <si>
    <t>存在资金缺口</t>
  </si>
  <si>
    <t>3月10日前完成开工前的准备。</t>
  </si>
  <si>
    <t>开发商主要负责人</t>
  </si>
  <si>
    <t>韩
福
财</t>
  </si>
  <si>
    <t>化隆县群科新区伊兴商贸城</t>
  </si>
  <si>
    <t>占地面积为12.15亩、总建筑面积23284㎡</t>
  </si>
  <si>
    <t>已完成11000万</t>
  </si>
  <si>
    <t>存在房子销售困难的问题</t>
  </si>
  <si>
    <t>3月15日前完成开工前的准备。</t>
  </si>
  <si>
    <t>锦绣黄河城</t>
  </si>
  <si>
    <t>占地面积为118亩、建筑面积3万㎡</t>
  </si>
  <si>
    <t>已完成27000万</t>
  </si>
  <si>
    <t>3月20日前完成开工前的准备。</t>
  </si>
  <si>
    <t>化隆县群科新区兴隆家园</t>
  </si>
  <si>
    <t>占地面积为92亩、建筑面积1.4万㎡</t>
  </si>
  <si>
    <t>2012－2015</t>
  </si>
  <si>
    <t>已完成20000万</t>
  </si>
  <si>
    <t>化隆县怡景家园A区</t>
  </si>
  <si>
    <t>占地面积为33.2亩、建筑面积为5万㎡</t>
  </si>
  <si>
    <t>已完成9000万</t>
  </si>
  <si>
    <t>化隆县怡景家园B区</t>
  </si>
  <si>
    <t>占地面积77.4亩，总建筑面积48400㎡</t>
  </si>
  <si>
    <t>已完成12000万</t>
  </si>
  <si>
    <t>化隆县原石滩社区建设项目</t>
  </si>
  <si>
    <t>占地面积94亩，总建筑面积14.4万㎡</t>
  </si>
  <si>
    <t>化隆县丽水豪庭西苑建设项目</t>
  </si>
  <si>
    <t>占地面积2.9万㎡，总建筑面积6.8万㎡</t>
  </si>
  <si>
    <t>已完成10380万</t>
  </si>
  <si>
    <t>化隆县昆玉商旅中心建设项目</t>
  </si>
  <si>
    <t>总占地16.33亩，总建筑面积70788.2㎡</t>
  </si>
  <si>
    <t>化隆县群科新区秀水湾小区</t>
  </si>
  <si>
    <t>总占地面积20.8亩，总建筑面积36000㎡</t>
  </si>
  <si>
    <t>已完成5400万</t>
  </si>
  <si>
    <t>存在一户拆迁问题</t>
  </si>
  <si>
    <t>3月10日前完成开工前的准备并完成拆迁工作。</t>
  </si>
  <si>
    <t>化隆县群科新区德瑞广场建设项目</t>
  </si>
  <si>
    <t>总占地面积16.46亩，总建筑面积43448㎡</t>
  </si>
  <si>
    <t>已完成5300万</t>
  </si>
  <si>
    <t>做好4月份开工的准备工作。</t>
  </si>
  <si>
    <t>李 红</t>
  </si>
  <si>
    <t>化隆县群科新区昆玉福苑小区项目</t>
  </si>
  <si>
    <t>总占地200亩、总建筑面积30万㎡</t>
  </si>
  <si>
    <t>已完成5000万</t>
  </si>
  <si>
    <t>3月15日前完成开工前的准备并完成征地拆迁工作。</t>
  </si>
  <si>
    <t>冶青祥</t>
  </si>
  <si>
    <t xml:space="preserve">群科新区隆城国际建设项目  </t>
  </si>
  <si>
    <t>总占地面积为102.8亩、总建筑面积150000㎡</t>
  </si>
  <si>
    <t>正在编制施工图</t>
  </si>
  <si>
    <t>化隆县群科新区瑞景怡庭商住小区建设项目</t>
  </si>
  <si>
    <t>总占地面积为110亩、建筑面积为20万平方米</t>
  </si>
  <si>
    <t>化隆县群科新区翡翠国际商住小区建设项目</t>
  </si>
  <si>
    <t>总占地面积为103.16亩、总建筑面积19万㎡</t>
  </si>
  <si>
    <t>1月底前完成施工图审查，2月底前完成立项等前期手续，3月底前完成招投标工作并完成征地工作。</t>
  </si>
  <si>
    <t>化隆县群科新区忆江南城市花园</t>
  </si>
  <si>
    <t>总占地面积为131.2亩、建筑面积约为25万平方米</t>
  </si>
  <si>
    <t>正在编制设计方案</t>
  </si>
  <si>
    <t>1月底前完成设计方案申报工作，2月底前完成编制施工图，3月底前完成施工图纸审查和办理审查合格书并完成征地拆迁工作。</t>
  </si>
  <si>
    <t>马
千
里</t>
  </si>
  <si>
    <t>化隆县群科新区龙湾半岛项目</t>
  </si>
  <si>
    <t>总占地面积为100亩、总建筑面积18万㎡</t>
  </si>
  <si>
    <t>化隆县群科新区建材家居市场</t>
  </si>
  <si>
    <t>总占地面积为200亩、总建筑面积70000㎡</t>
  </si>
  <si>
    <t>正在委托设计院做市场规划</t>
  </si>
  <si>
    <t>1月底前完成初步设计方案，2月底前办理设计审查，3月底前编制完成施工图纸并完成征地拆迁工作。</t>
  </si>
  <si>
    <t>惠科黄河风景</t>
  </si>
  <si>
    <t>总占地面积为75亩、建筑面积为10万平方米</t>
  </si>
  <si>
    <t>正在编制设计方案，已办理土地预审</t>
  </si>
  <si>
    <t>1月底前完成初步设计方案并申报，2月底前办理设计审查，3月底前编制完成施工图纸并完成征地拆迁工作。</t>
  </si>
  <si>
    <t>化隆县群科新区清河源商贸城</t>
  </si>
  <si>
    <t>总占地面积为26.56亩、总建筑面积25000㎡</t>
  </si>
  <si>
    <t>设计审查方案已通过，正在编制施工图纸</t>
  </si>
  <si>
    <t>存在联通铁塔及联通格尔麻机房的搬迁问题</t>
  </si>
  <si>
    <t>1月底前编制完成施工图纸并办理两证一书，2月底前办理立项等前期手续，3月底前完成招标手续并办理施工许可证。</t>
  </si>
  <si>
    <t>化隆县群科新区伟海富尚商住小区</t>
  </si>
  <si>
    <t>总占地面积为16.5亩、总建筑面积30000㎡</t>
  </si>
  <si>
    <t>设计审查方案已通过，正在编制施工图纸和做地质勘察</t>
  </si>
  <si>
    <t>1月底前办理环评和立项等前期手续，2月底前办理施工图纸审查和消防审查合格书，3月底前完成招标工作并办理施工许可证并完成征地拆迁工作。</t>
  </si>
  <si>
    <t>群科新区影视中心</t>
  </si>
  <si>
    <t>总占地面积为12亩、建筑面积为25000平方米</t>
  </si>
  <si>
    <t>设计审查方案已通过，正在编制施工图纸并已办理两证一书</t>
  </si>
  <si>
    <t>化隆县群科新区锦绣商贸城</t>
  </si>
  <si>
    <t>存在拆迁问题</t>
  </si>
  <si>
    <t>1月底前办理两证一书和土地预审，2月底前办理环评手续，3月底前办理施工图纸审查、并办理立项批复并完成拆迁工作。</t>
  </si>
  <si>
    <t>（三）社会投资4项</t>
  </si>
  <si>
    <t>续建项目（3项）</t>
  </si>
  <si>
    <t>化隆县群科新区向东新村建设（二期）</t>
  </si>
  <si>
    <t>占地面积为87亩、修建145户</t>
  </si>
  <si>
    <t>已完成3000万并正在做三通一平项目前期工作</t>
  </si>
  <si>
    <t>电力、通信等线路的迁移</t>
  </si>
  <si>
    <t>3月底前完成开工前的准备工作。</t>
  </si>
  <si>
    <t>化隆县群科新区滩心新村建设（二期）</t>
  </si>
  <si>
    <t>占地面积为79.8亩、修建133户</t>
  </si>
  <si>
    <t>已完成2800万并已完成项目三通一平工作</t>
  </si>
  <si>
    <t>征地拆迁费未到位</t>
  </si>
  <si>
    <t>化隆县群科新区滩北安置新村建设</t>
  </si>
  <si>
    <t>占地面积为90亩、修建150户</t>
  </si>
  <si>
    <t>已完成1750万和项目三通一平工作</t>
  </si>
  <si>
    <t>化隆县群科新区甲片区安置小区</t>
  </si>
  <si>
    <t>占地面积为60亩、总建筑面积15万平方米、建设内容为住宅及附属工程</t>
  </si>
  <si>
    <t>项目正在开展征地拆迁工作</t>
  </si>
  <si>
    <t>1月底前委托做地堪，2月底前委托做设计，3月底前申报项目并完成征地拆迁工作。</t>
  </si>
  <si>
    <t>（四）公共服务项目5项</t>
  </si>
  <si>
    <t>化隆县群科新区商业步行街</t>
  </si>
  <si>
    <t>总占地面积为36亩、建筑面积为19780平方米、主要建设内容为商铺等附属工程。</t>
  </si>
  <si>
    <t>已完成2840万</t>
  </si>
  <si>
    <t>化隆县群科新区体育场建设项目</t>
  </si>
  <si>
    <t>总占地面积40976㎡、修建运动场地、室外给排水、变配电等附属工程。</t>
  </si>
  <si>
    <t>已完成1500万</t>
  </si>
  <si>
    <t>新区伊兴农贸市场项目</t>
  </si>
  <si>
    <t>总建筑面积为23284㎡、设内容为商业铺面用房及附属工程</t>
  </si>
  <si>
    <t>已完成两证一书等前期资料的工作</t>
  </si>
  <si>
    <t>县农科局  
马德福
县经商局  
李  伶</t>
  </si>
  <si>
    <t>农业局农产品质量安全监督检测站</t>
  </si>
  <si>
    <t>总占地面积4亩，总建筑面积3000平方米、建设内容为办公业务用房及附属工程</t>
  </si>
  <si>
    <t>正在设计方案申报阶段</t>
  </si>
  <si>
    <t>1月底前编制完成施工图纸并办理两证一书，2月底前办理立项等前期手续，3月底前完成招标手续并办理施工许可证并完成征地拆迁工作。</t>
  </si>
  <si>
    <t>化隆县群科新区甲片区安置市场</t>
  </si>
  <si>
    <t>占地面积为80亩、总建筑面积2万平方米、建设内容为商铺及附属工程</t>
  </si>
  <si>
    <t>十四</t>
  </si>
  <si>
    <t>住房和城乡建设项目（17项）</t>
  </si>
  <si>
    <t>续建（2项）</t>
  </si>
  <si>
    <t>新建（15项）</t>
  </si>
  <si>
    <t>基础设施（9项）</t>
  </si>
  <si>
    <t>续建（1项）</t>
  </si>
  <si>
    <t>化隆县群科新区污水处理厂</t>
  </si>
  <si>
    <t>完成土建工程</t>
  </si>
  <si>
    <t>县住建局
尕  藏</t>
  </si>
  <si>
    <t>新区管委会综合办
马雪峰</t>
  </si>
  <si>
    <t>新建（8项）</t>
  </si>
  <si>
    <t>化隆县城供水项目工程</t>
  </si>
  <si>
    <t>主要建设内容为新建水源地、水厂、输水管道36公里。</t>
  </si>
  <si>
    <t>可研阶段</t>
  </si>
  <si>
    <t>缺乏编制可研报告的前期经费前期经费</t>
  </si>
  <si>
    <t>1月完成可研委托，2月完成可研编制并上报，3月项目批复前的各项工作。</t>
  </si>
  <si>
    <t>县水利局 
郭海林
巴燕镇   
曹常青</t>
  </si>
  <si>
    <t>张
发
祥</t>
  </si>
  <si>
    <t>化隆县城集中供热项目工程</t>
  </si>
  <si>
    <t>供暖面积30万㎡</t>
  </si>
  <si>
    <t>巴燕镇
曹常青</t>
  </si>
  <si>
    <t>化隆县巴燕镇污水处理厂建设项目</t>
  </si>
  <si>
    <t>日处理4000吨，排水管网5.7公里。污水处理设施、污水管道及配套设施</t>
  </si>
  <si>
    <t xml:space="preserve">县环保局
任志勤
巴燕镇
曹常青          </t>
  </si>
  <si>
    <t>县城垃圾处理场设施维护改造项目</t>
  </si>
  <si>
    <t>改造</t>
  </si>
  <si>
    <t>改造县城生活垃圾场进场道路3公里，购置更换垃圾清运车3辆、垃圾兜20个、碾压机1台、洒水车2辆。</t>
  </si>
  <si>
    <t>3月份前做完前期各项工作。</t>
  </si>
  <si>
    <t>县环保局  
任志勤</t>
  </si>
  <si>
    <t>2015年化隆县城环境综合整治项目</t>
  </si>
  <si>
    <t>主要建设内容为县城主要街道人行道铺装改造75000平方米、更换新建路灯200盏，建设小游园2个、公厕6座，沿街建筑更换铝塑窗户12000平方米、外墙粉刷33000平方米。</t>
  </si>
  <si>
    <t xml:space="preserve">县城管局  
韩小平
县环保局  
任志勤
巴燕镇    
曹常青
</t>
  </si>
  <si>
    <t>化隆县城团结路建设项目</t>
  </si>
  <si>
    <t>道路长760米，路幅宽22米，建设内容车行道、人行道、给排水等配套工程</t>
  </si>
  <si>
    <t>征地拆迁工作</t>
  </si>
  <si>
    <t>1月完成可研委托，2月完成可研编制并上报，3月开始征地工作。</t>
  </si>
  <si>
    <t>国土局  
马  林
巴燕镇  
曹常青</t>
  </si>
  <si>
    <t>2015年化隆县污水管网改造项目</t>
  </si>
  <si>
    <t>污水管网15公里</t>
  </si>
  <si>
    <t>项目建议书</t>
  </si>
  <si>
    <t>3月底前上报至建设厅。</t>
  </si>
  <si>
    <t>县城管局  
韩小平
县环保局  
任志勤
巴燕镇    
曹常青</t>
  </si>
  <si>
    <t>甘都镇环境整治项目</t>
  </si>
  <si>
    <t>人行道铺装，机动车道改，路灯、给排水管网等配套工程</t>
  </si>
  <si>
    <t>计划已下达，招投标工作已完成，实施方案县政府已批复，目前正在做拆迁工作。</t>
  </si>
  <si>
    <t>3月底前完成拆迁工作。</t>
  </si>
  <si>
    <t>发改局马生成</t>
  </si>
  <si>
    <t>甘都镇
马生成</t>
  </si>
  <si>
    <t>城镇保障性住房建设项目（2项）</t>
  </si>
  <si>
    <t>新建项目（2项）</t>
  </si>
  <si>
    <t>2015年化隆县城市棚户区改造项目</t>
  </si>
  <si>
    <t>城市棚户区改造1368套，主体工程及水电暖路等基础设施工程</t>
  </si>
  <si>
    <t>项目规划阶段</t>
  </si>
  <si>
    <t>缺乏编制可研报告、修建性详规的前期经费前期经费。</t>
  </si>
  <si>
    <t>3月底前与省厅、市局衔接，落实具体的下达任务。</t>
  </si>
  <si>
    <t>2015年化隆县公租房建设项目</t>
  </si>
  <si>
    <t>2015年公租房2446套，主体工程及水电暖路等基础设施工程</t>
  </si>
  <si>
    <t>缺乏编制可研报告的前期经费前期经费。</t>
  </si>
  <si>
    <t>农村建设（6项）</t>
  </si>
  <si>
    <t>化隆县下扎巴新兴农村社区建设项目（一期）</t>
  </si>
  <si>
    <t>工程共包括土地整理及生产设施建设、社区住房建设、社区公共设施建设、社区内部基础设施、社区外围三产设施建设、社区外围环境景观建设、社区外围基础设施建设七个部分。总投资为2.0585亿元，一期6000万元。</t>
  </si>
  <si>
    <t>征地拆迁阶段</t>
  </si>
  <si>
    <t>征地拆迁难度大，有4户村民的庄廓不签征收协议。</t>
  </si>
  <si>
    <t xml:space="preserve">1、1月份签订协议或程序完毕。
2、3月底前完成拆迁工作。
</t>
  </si>
  <si>
    <t>县发改局  
马生成
扎巴镇    
党海云</t>
  </si>
  <si>
    <t>新建项目（5项）</t>
  </si>
  <si>
    <t>2015年危旧房改造项目</t>
  </si>
  <si>
    <t>实施农村困难群众危旧房改造2500户</t>
  </si>
  <si>
    <t>项目计划阶段</t>
  </si>
  <si>
    <t>星发明
唐发彬</t>
  </si>
  <si>
    <t>2015年农村奖励性住房建设项目</t>
  </si>
  <si>
    <t>实施农村一般群众奖励性住房建设3500户</t>
  </si>
  <si>
    <t>化隆县30个村美丽乡村建设项目</t>
  </si>
  <si>
    <t>村庄整治</t>
  </si>
  <si>
    <t>化隆县城城中六村太阳能路灯项目</t>
  </si>
  <si>
    <t>县城南街村、北街村、西上村、西下村、东上村、东下村城中六村路灯1000盏</t>
  </si>
  <si>
    <t>移民危旧房改造项目（公伯峡隆康三村）</t>
  </si>
  <si>
    <t>改造207户移民危旧房、庄廓围墙、大门等</t>
  </si>
  <si>
    <t>正在进行项目实施农户移民身份核查及危旧房影像资料的收集整理工作</t>
  </si>
  <si>
    <t>项目地形测量及地勘报告的出具费用较大。</t>
  </si>
  <si>
    <t>1、1月31日前完成项目实施农户移民身份核查及危旧房影像资料的收集整理工作。
2、2月1日-2月28日完成项目区地形图测量及地勘报告委托、编制。
3、3月1日-3月31日完成项目可行性研究报告的编制并上报省移民安置局审查。</t>
  </si>
  <si>
    <t>移民安置局
王海忠</t>
  </si>
  <si>
    <t>公伯峡管委
李军业</t>
  </si>
  <si>
    <t>韩福财</t>
  </si>
  <si>
    <t>十五</t>
  </si>
  <si>
    <t>环保项目（1项）</t>
  </si>
  <si>
    <t>化隆县大气污染治理项目</t>
  </si>
  <si>
    <t>实施大气污染防治专用设备采购；油气污染治理，铺设油气回收管线，安装油气回收装置、集中供热，餐饮及服务行业油烟收集等项目，扩大天然气普及率项目</t>
  </si>
  <si>
    <t>2014—
2015</t>
  </si>
  <si>
    <t xml:space="preserve">已经配置了洒水车、垃圾清扫车和压缩车共14辆
</t>
  </si>
  <si>
    <t>剩余资金还未下达、与上级部门工作衔接滞后。</t>
  </si>
  <si>
    <t xml:space="preserve">1、元月底前完成大气污染防治设备的配发；完成挥发性有机物调查前期（培训）工作；完成防扬尘设备安装调试工作并开展监测工作。
2、3月底前积极争取剩余项目资金，完成安装高效油烟装置（50家），每户补助2500元。
3、3月底完成投资50万元的煤炭交易市场前期规划工作。
</t>
  </si>
  <si>
    <t xml:space="preserve">县经商局   
李  伶
县住建局   
尕  藏
县城管局   
韩小平
县交通局   
张德勇
县交警大队 
范小军
</t>
  </si>
  <si>
    <t>十六</t>
  </si>
  <si>
    <t>电力项目3项</t>
  </si>
  <si>
    <t>新建项目3项</t>
  </si>
  <si>
    <t>10千伏四路绝缘化改造</t>
  </si>
  <si>
    <t>绝缘化改造10kV线路48公里。</t>
  </si>
  <si>
    <t>项目已申报，并已做前期项目可研。</t>
  </si>
  <si>
    <t>项目已于2014年3月申报，先做前期可研评审设计工作，项目实施时间省电力公司在全省统一下达，具体时间由省公司决定。存在的问题：施工中组立杆塔，架设线路村民要赔偿，阻挠跨房。</t>
  </si>
  <si>
    <t>1月份完成项目前期可研编制。2月份完成此项目可研评审工作。3月份完成此项目设计工作。</t>
  </si>
  <si>
    <t>供电公司
吴晓杰</t>
  </si>
  <si>
    <t>县发改局
马生成
县经商局
李  伶
各相关乡镇
乡镇长</t>
  </si>
  <si>
    <t>星发明
唐发彬</t>
  </si>
  <si>
    <t>10千伏三路绝缘化改造</t>
  </si>
  <si>
    <t>绝缘化改造10kV线路39公里。</t>
  </si>
  <si>
    <t>化隆县城域网公用变低压线路绝缘化及下户线改造</t>
  </si>
  <si>
    <t>新建公用变一台，型号为S11-315型。大修0.4kV线路13.02公里。下户线改造照明865户、动力78户。</t>
  </si>
  <si>
    <t>十七</t>
  </si>
  <si>
    <t>公检法司2项</t>
  </si>
  <si>
    <t>公安消防大队综合办公业务用房建设项目</t>
  </si>
  <si>
    <t>建筑面积2700平方米</t>
  </si>
  <si>
    <t>现已完成环评、土地预审、两证一书、可研审批等前期工作，目前初设、施工图、招投标、征地拆迁工作未完成。</t>
  </si>
  <si>
    <t>1月20日前完成初设，2月15日前完成施工图设计，3月底前完成招投标、征地拆迁工作。</t>
  </si>
  <si>
    <t>新区管委会综合办
马雪峰
公安消防中队
王 强</t>
  </si>
  <si>
    <t>王  雯</t>
  </si>
  <si>
    <t>化隆县人民检察院办公楼</t>
  </si>
  <si>
    <t>3000平方米左右</t>
  </si>
  <si>
    <t>项目审批难度大，还没立项。</t>
  </si>
  <si>
    <t>1-3月份继续协调，争取项目。</t>
  </si>
  <si>
    <t>县检察院
唐发彬</t>
  </si>
  <si>
    <t>唐发彬</t>
  </si>
  <si>
    <t>十八</t>
  </si>
  <si>
    <t>重点项目征地拆迁5项</t>
  </si>
  <si>
    <t>续建(4项)</t>
  </si>
  <si>
    <t>牙同高速公路（化隆段）</t>
  </si>
  <si>
    <t>D标段征地拆迁</t>
  </si>
  <si>
    <t>2013-2015</t>
  </si>
  <si>
    <t>征地拆迁工作未完成。</t>
  </si>
  <si>
    <t xml:space="preserve">1、阻工严重；      
2、个别拆迁户因补偿标准底不搬迁。 </t>
  </si>
  <si>
    <t>2015年3月底前完成D标段搬迁任务。</t>
  </si>
  <si>
    <t>县国土局
马  林</t>
  </si>
  <si>
    <t>德恒隆乡
项赛</t>
  </si>
  <si>
    <t>C标段征地拆迁</t>
  </si>
  <si>
    <t>1、3户人家的征地补偿款底阻工        2 、车行天桥的方案及征地拆迁</t>
  </si>
  <si>
    <t>1、1月15日前完成征地拆迁3户人家的解释及安抚工作 。     
2、2月15日前完成车行天桥的设计配合工作。                          3、3月31日前争取完成车行天桥的征地拆迁工作。</t>
  </si>
  <si>
    <t>县交通局
韩生军</t>
  </si>
  <si>
    <t>群科镇    
冶  刚
德恒隆乡  
项赛</t>
  </si>
  <si>
    <t>B1标段征地拆迁</t>
  </si>
  <si>
    <t>马哈乃飞拒绝签协议</t>
  </si>
  <si>
    <t>1月与马哈乃飞联系并做工作协商；3月15日前签订拆迁协议。</t>
  </si>
  <si>
    <t>群科镇   
冶 刚</t>
  </si>
  <si>
    <t>B2标段征地拆迁</t>
  </si>
  <si>
    <t>团一村马德成抢建房2000㎡左右未量未拆；团一、日兰、格尔玛三村3户补偿款以全兑现，部分未拆迁。B2标段8户房屋因震动引起开裂；新一村、格尔麻村5户因涉及水电问题，房屋未拆完；团二村1户因补偿款有异议，房屋未拆完。</t>
  </si>
  <si>
    <t>3月31日前与群科镇政府继续做好群众思想工作，拆除未拆房屋；协调住建局、水务局、电力局等相关部门评估开裂房屋、解决水电问题。</t>
  </si>
  <si>
    <t>群科镇
冶 刚</t>
  </si>
  <si>
    <t xml:space="preserve">
尕么甫至木哈公路建设项目</t>
  </si>
  <si>
    <t>二级公路
19.27公里</t>
  </si>
  <si>
    <t>2014－
2015</t>
  </si>
  <si>
    <t>已兑现征地补偿700万元</t>
  </si>
  <si>
    <t>补偿标准低，群众对高速公路和尕木公路对比性强；
偿款不能按时到位，延缓了补偿期限；
征地人员不集中，临时问题不能及时解决。</t>
  </si>
  <si>
    <t>2014年12月计划完成补偿80万元；2015年1月完成补偿280万元；2月完成补偿85.9902万元；3月底完成所有征地拆迁工作。</t>
  </si>
  <si>
    <t>县国土局  
马  林
县林业局  
敏喜梅
县住建局  
尕  藏</t>
  </si>
  <si>
    <t>2公里路基完成，4道盖板涵，3道圆管，3600平方米防护。</t>
  </si>
  <si>
    <t>公义村2户农房急需拆迁，群科区内所有征地范围内房屋，公义村2公里算来水管道，后3公里征地遗留问题。</t>
  </si>
  <si>
    <t>2100万元
工程量</t>
  </si>
  <si>
    <t>1月份后3公里开工建设，3月份工作全面展开，桥梁队伍进行桥梁施工，路基队伍对后三公里进行抛方施工。</t>
  </si>
  <si>
    <t>中交四公局一公司
徐斌</t>
  </si>
  <si>
    <t>县交通局
韩生军
群科镇
冶 刚</t>
  </si>
  <si>
    <t>完成了242.507亩土地征用，兑现补偿金额628.6144万元；砍伐树木9644棵，兑现补偿金额20.5355万元；完成路基9公里；</t>
  </si>
  <si>
    <t>1、 房屋拆迁由于标准太低、砖混结构一等才补偿577元/m2，土木结构一等475元/m2，拆迁难度大；
2、64户拆迁户补偿标准低，2015年急需给每户解决一户危房改造；
3、法院要加快拆迁相关诉讼程序处理进度；</t>
  </si>
  <si>
    <t>1、对63户拆迁户和4个厂矿企业（碳化硅厂、矿泉水厂、马生虎预制片厂、马占元林胜种养殖合作社）补偿金额进行公示，3月底前签订拆迁协议并尽快拆除。</t>
  </si>
  <si>
    <t>昂思多镇
陈青云</t>
  </si>
  <si>
    <t>县国土局
马 林
县住建局
尕 藏</t>
  </si>
  <si>
    <t>化隆县阿李高速公路出口道路拓宽改造工程（扎巴镇）</t>
  </si>
  <si>
    <t>建设里程：1.68公里</t>
  </si>
  <si>
    <t>1、1月15日前完成1户耕地3户房屋赔偿及阻工             2、2月15日前衔接好雨水管网的排水问题                          3、3月31日前备料、复工。</t>
  </si>
  <si>
    <t>住建局         尕  藏           扎巴镇         党海云</t>
  </si>
  <si>
    <t>交通局
韩生军</t>
  </si>
  <si>
    <t>化隆县阿李高速公路出口道路拓宽改造工程（牙什尕镇）</t>
  </si>
  <si>
    <t>建设里程：2.1公里</t>
  </si>
  <si>
    <t>1、1月15日前完成耕地、房屋丈量登记            
 2、2月15日前完成清除街道两旁占道经营的摊位                          3、3月31日前完成房屋耕地的赔偿。</t>
  </si>
  <si>
    <t>国土局   马  林    牙什尕镇   钟世彦</t>
  </si>
  <si>
    <t>新建(1项)</t>
  </si>
  <si>
    <t>群科新区甲片区工农兵东等村拆迁安置</t>
  </si>
  <si>
    <t>3月底前完成工农兵村征地工作</t>
  </si>
  <si>
    <t>新区土地招商办  
魏俊禄</t>
  </si>
  <si>
    <t>十九</t>
  </si>
  <si>
    <t>其他项目2项</t>
  </si>
  <si>
    <t>新建(2项)</t>
  </si>
  <si>
    <t>燕管公路升级改造项目。</t>
  </si>
  <si>
    <t>升级改造燕管公路。</t>
  </si>
  <si>
    <t>项目正在衔接当中。</t>
  </si>
  <si>
    <t>1月—3月配合省、市局做好燕管公路升级改造调研工作，力争项目早日落地。</t>
  </si>
  <si>
    <t>高雪明</t>
  </si>
  <si>
    <t>《高原儿女》电视剧拍摄项目。</t>
  </si>
  <si>
    <t>拍摄以拉面为主要题材的电视剧。</t>
  </si>
  <si>
    <t>加强与投资商的联系，3月底前与原来的拍摄商取得联系，并做好拍摄前的相关事宜。</t>
  </si>
  <si>
    <t>李照本
安红兵</t>
  </si>
  <si>
    <t>1月底前完成招投标工作，2月底前签订合同并办理施工许可证，3月底前并完成征地拆迁工作。</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</si>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</sst>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14">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0_);[Red]\(0\)"/>
    <numFmt numFmtId="177" formatCode="0.0_);[Red]\(0.0\)"/>
  </numFmts>
  <fonts count="46">
    <font>
      <sz val="12"/>
      <name val="宋体"/>
      <family val="0"/>
    </font>
    <font>
      <sz val="10"/>
      <name val="Arial"/>
      <family val="2"/>
    </font>
    <font>
      <sz val="11"/>
      <name val="宋体"/>
      <family val="0"/>
    </font>
    <font>
      <sz val="10"/>
      <name val="宋体"/>
      <family val="0"/>
    </font>
    <font>
      <b/>
      <sz val="10"/>
      <name val="宋体"/>
      <family val="0"/>
    </font>
    <font>
      <b/>
      <sz val="10"/>
      <color indexed="10"/>
      <name val="宋体"/>
      <family val="0"/>
    </font>
    <font>
      <sz val="10"/>
      <color indexed="14"/>
      <name val="宋体"/>
      <family val="0"/>
    </font>
    <font>
      <b/>
      <sz val="28"/>
      <name val="宋体"/>
      <family val="0"/>
    </font>
    <font>
      <sz val="12"/>
      <name val="楷体_GB2312"/>
      <family val="0"/>
    </font>
    <font>
      <sz val="10"/>
      <color indexed="10"/>
      <name val="宋体"/>
      <family val="0"/>
    </font>
    <font>
      <sz val="10"/>
      <color indexed="12"/>
      <name val="宋体"/>
      <family val="0"/>
    </font>
    <font>
      <sz val="10"/>
      <color indexed="8"/>
      <name val="宋体"/>
      <family val="0"/>
    </font>
    <font>
      <sz val="12"/>
      <color indexed="10"/>
      <name val="宋体"/>
      <family val="0"/>
    </font>
    <font>
      <b/>
      <sz val="10"/>
      <name val="楷体_GB2312"/>
      <family val="0"/>
    </font>
    <font>
      <b/>
      <sz val="10"/>
      <color indexed="12"/>
      <name val="楷体_GB2312"/>
      <family val="0"/>
    </font>
    <font>
      <b/>
      <sz val="10"/>
      <color indexed="10"/>
      <name val="楷体_GB2312"/>
      <family val="0"/>
    </font>
    <font>
      <b/>
      <sz val="10"/>
      <color indexed="8"/>
      <name val="楷体_GB2312"/>
      <family val="0"/>
    </font>
    <font>
      <b/>
      <sz val="10"/>
      <color indexed="12"/>
      <name val="宋体"/>
      <family val="0"/>
    </font>
    <font>
      <b/>
      <sz val="10"/>
      <color indexed="8"/>
      <name val="宋体"/>
      <family val="0"/>
    </font>
    <font>
      <sz val="9"/>
      <color indexed="8"/>
      <name val="宋体"/>
      <family val="0"/>
    </font>
    <font>
      <b/>
      <sz val="10"/>
      <color indexed="14"/>
      <name val="楷体_GB2312"/>
      <family val="0"/>
    </font>
    <font>
      <sz val="11"/>
      <color indexed="8"/>
      <name val="宋体"/>
      <family val="0"/>
    </font>
    <font>
      <sz val="11"/>
      <color indexed="62"/>
      <name val="宋体"/>
      <family val="0"/>
    </font>
    <font>
      <sz val="11"/>
      <color indexed="20"/>
      <name val="宋体"/>
      <family val="0"/>
    </font>
    <font>
      <sz val="10"/>
      <name val="Helv"/>
      <family val="2"/>
    </font>
    <font>
      <sz val="11"/>
      <color indexed="9"/>
      <name val="宋体"/>
      <family val="0"/>
    </font>
    <font>
      <u val="single"/>
      <sz val="12"/>
      <color indexed="12"/>
      <name val="宋体"/>
      <family val="0"/>
    </font>
    <font>
      <u val="single"/>
      <sz val="12"/>
      <color indexed="36"/>
      <name val="宋体"/>
      <family val="0"/>
    </font>
    <font>
      <b/>
      <sz val="11"/>
      <color indexed="56"/>
      <name val="宋体"/>
      <family val="0"/>
    </font>
    <font>
      <sz val="11"/>
      <color indexed="10"/>
      <name val="宋体"/>
      <family val="0"/>
    </font>
    <font>
      <sz val="12"/>
      <name val="Times New Roman"/>
      <family val="1"/>
    </font>
    <font>
      <b/>
      <sz val="18"/>
      <color indexed="56"/>
      <name val="宋体"/>
      <family val="0"/>
    </font>
    <font>
      <i/>
      <sz val="11"/>
      <color indexed="23"/>
      <name val="宋体"/>
      <family val="0"/>
    </font>
    <font>
      <b/>
      <sz val="15"/>
      <color indexed="56"/>
      <name val="宋体"/>
      <family val="0"/>
    </font>
    <font>
      <b/>
      <sz val="13"/>
      <color indexed="56"/>
      <name val="宋体"/>
      <family val="0"/>
    </font>
    <font>
      <b/>
      <sz val="11"/>
      <color indexed="63"/>
      <name val="宋体"/>
      <family val="0"/>
    </font>
    <font>
      <b/>
      <sz val="11"/>
      <color indexed="52"/>
      <name val="宋体"/>
      <family val="0"/>
    </font>
    <font>
      <b/>
      <sz val="11"/>
      <color indexed="9"/>
      <name val="宋体"/>
      <family val="0"/>
    </font>
    <font>
      <sz val="11"/>
      <color indexed="52"/>
      <name val="宋体"/>
      <family val="0"/>
    </font>
    <font>
      <b/>
      <sz val="11"/>
      <color indexed="8"/>
      <name val="宋体"/>
      <family val="0"/>
    </font>
    <font>
      <sz val="11"/>
      <color indexed="17"/>
      <name val="宋体"/>
      <family val="0"/>
    </font>
    <font>
      <sz val="11"/>
      <color indexed="60"/>
      <name val="宋体"/>
      <family val="0"/>
    </font>
    <font>
      <sz val="9"/>
      <name val="宋体"/>
      <family val="0"/>
    </font>
    <font>
      <vertAlign val="superscript"/>
      <sz val="10"/>
      <name val="宋体"/>
      <family val="0"/>
    </font>
    <font>
      <b/>
      <sz val="12"/>
      <name val="宋体"/>
      <family val="0"/>
    </font>
    <font>
      <u val="single"/>
      <sz val="12"/>
      <color rgb="FF0000FF"/>
      <name val="宋体"/>
      <family val="0"/>
    </font>
  </fonts>
  <fills count="25">
    <fill>
      <patternFill/>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15">
    <border>
      <left/>
      <right/>
      <top/>
      <bottom/>
      <diagonal/>
    </border>
    <border>
      <left style="thin">
        <color indexed="23"/>
      </left>
      <right style="thin">
        <color indexed="23"/>
      </right>
      <top style="thin">
        <color indexed="23"/>
      </top>
      <bottom style="thin">
        <color indexed="23"/>
      </bottom>
    </border>
    <border>
      <left style="thin">
        <color indexed="22"/>
      </left>
      <right style="thin">
        <color indexed="22"/>
      </right>
      <top style="thin">
        <color indexed="22"/>
      </top>
      <bottom style="thin">
        <color indexed="22"/>
      </bottom>
    </border>
    <border>
      <left>
        <color indexed="63"/>
      </left>
      <right>
        <color indexed="63"/>
      </right>
      <top>
        <color indexed="63"/>
      </top>
      <bottom style="thick">
        <color indexed="62"/>
      </bottom>
    </border>
    <border>
      <left>
        <color indexed="63"/>
      </left>
      <right>
        <color indexed="63"/>
      </right>
      <top>
        <color indexed="63"/>
      </top>
      <bottom style="thick">
        <color indexed="22"/>
      </bottom>
    </border>
    <border>
      <left>
        <color indexed="63"/>
      </left>
      <right>
        <color indexed="63"/>
      </right>
      <top>
        <color indexed="63"/>
      </top>
      <bottom style="medium">
        <color indexed="30"/>
      </bottom>
    </border>
    <border>
      <left style="thin">
        <color indexed="63"/>
      </left>
      <right style="thin">
        <color indexed="63"/>
      </right>
      <top style="thin">
        <color indexed="63"/>
      </top>
      <bottom style="thin">
        <color indexed="63"/>
      </bottom>
    </border>
    <border>
      <left style="double">
        <color indexed="63"/>
      </left>
      <right style="double">
        <color indexed="63"/>
      </right>
      <top style="double">
        <color indexed="63"/>
      </top>
      <bottom style="double">
        <color indexed="63"/>
      </bottom>
    </border>
    <border>
      <left>
        <color indexed="63"/>
      </left>
      <right>
        <color indexed="63"/>
      </right>
      <top>
        <color indexed="63"/>
      </top>
      <bottom style="double">
        <color indexed="52"/>
      </bottom>
    </border>
    <border>
      <left>
        <color indexed="63"/>
      </left>
      <right>
        <color indexed="63"/>
      </right>
      <top style="thin">
        <color indexed="62"/>
      </top>
      <bottom style="double">
        <color indexed="62"/>
      </bottom>
    </border>
    <border>
      <left style="thin"/>
      <right style="thin"/>
      <top style="thin"/>
      <bottom style="thin"/>
    </border>
    <border>
      <left style="thin"/>
      <right style="thin"/>
      <top style="thin"/>
      <bottom/>
    </border>
    <border>
      <left style="thin"/>
      <right/>
      <top style="thin"/>
      <bottom style="thin"/>
    </border>
    <border>
      <left style="thin"/>
      <right style="thin"/>
      <top/>
      <bottom style="thin"/>
    </border>
    <border>
      <left/>
      <right/>
      <top style="thin"/>
      <bottom style="thin"/>
    </border>
  </borders>
  <cellStyleXfs count="154">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1" fillId="2" borderId="0" applyNumberFormat="0" applyBorder="0" applyAlignment="0" applyProtection="0"/>
    <xf numFmtId="0" fontId="22" fillId="3" borderId="1" applyNumberFormat="0" applyAlignment="0" applyProtection="0"/>
    <xf numFmtId="0" fontId="23" fillId="4" borderId="0" applyNumberFormat="0" applyBorder="0" applyAlignment="0" applyProtection="0"/>
    <xf numFmtId="0" fontId="24" fillId="0" borderId="0">
      <alignment/>
      <protection/>
    </xf>
    <xf numFmtId="0" fontId="21" fillId="5" borderId="0" applyNumberFormat="0" applyBorder="0" applyAlignment="0" applyProtection="0"/>
    <xf numFmtId="0" fontId="25" fillId="5"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0" fillId="6" borderId="2" applyNumberFormat="0" applyFont="0" applyAlignment="0" applyProtection="0"/>
    <xf numFmtId="0" fontId="25" fillId="7"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lignment/>
      <protection/>
    </xf>
    <xf numFmtId="0" fontId="31" fillId="0" borderId="0" applyNumberFormat="0" applyFill="0" applyBorder="0" applyAlignment="0" applyProtection="0"/>
    <xf numFmtId="0" fontId="0" fillId="0" borderId="0">
      <alignment vertical="center"/>
      <protection/>
    </xf>
    <xf numFmtId="0" fontId="32" fillId="0" borderId="0" applyNumberFormat="0" applyFill="0" applyBorder="0" applyAlignment="0" applyProtection="0"/>
    <xf numFmtId="0" fontId="33" fillId="0" borderId="3" applyNumberFormat="0" applyFill="0" applyAlignment="0" applyProtection="0"/>
    <xf numFmtId="0" fontId="34" fillId="0" borderId="4" applyNumberFormat="0" applyFill="0" applyAlignment="0" applyProtection="0"/>
    <xf numFmtId="0" fontId="21" fillId="0" borderId="0">
      <alignment vertical="center"/>
      <protection/>
    </xf>
    <xf numFmtId="0" fontId="25" fillId="8" borderId="0" applyNumberFormat="0" applyBorder="0" applyAlignment="0" applyProtection="0"/>
    <xf numFmtId="0" fontId="28" fillId="0" borderId="5" applyNumberFormat="0" applyFill="0" applyAlignment="0" applyProtection="0"/>
    <xf numFmtId="0" fontId="25" fillId="9" borderId="0" applyNumberFormat="0" applyBorder="0" applyAlignment="0" applyProtection="0"/>
    <xf numFmtId="0" fontId="35" fillId="10" borderId="6" applyNumberFormat="0" applyAlignment="0" applyProtection="0"/>
    <xf numFmtId="0" fontId="36" fillId="10" borderId="1" applyNumberFormat="0" applyAlignment="0" applyProtection="0"/>
    <xf numFmtId="0" fontId="0" fillId="0" borderId="0">
      <alignment vertical="center"/>
      <protection/>
    </xf>
    <xf numFmtId="0" fontId="37" fillId="11" borderId="7" applyNumberFormat="0" applyAlignment="0" applyProtection="0"/>
    <xf numFmtId="0" fontId="25" fillId="12" borderId="0" applyNumberFormat="0" applyBorder="0" applyAlignment="0" applyProtection="0"/>
    <xf numFmtId="0" fontId="30" fillId="0" borderId="0">
      <alignment/>
      <protection/>
    </xf>
    <xf numFmtId="0" fontId="21" fillId="3" borderId="0" applyNumberFormat="0" applyBorder="0" applyAlignment="0" applyProtection="0"/>
    <xf numFmtId="0" fontId="38" fillId="0" borderId="8" applyNumberFormat="0" applyFill="0" applyAlignment="0" applyProtection="0"/>
    <xf numFmtId="0" fontId="39" fillId="0" borderId="9" applyNumberFormat="0" applyFill="0" applyAlignment="0" applyProtection="0"/>
    <xf numFmtId="0" fontId="40" fillId="2" borderId="0" applyNumberFormat="0" applyBorder="0" applyAlignment="0" applyProtection="0"/>
    <xf numFmtId="0" fontId="41" fillId="13" borderId="0" applyNumberFormat="0" applyBorder="0" applyAlignment="0" applyProtection="0"/>
    <xf numFmtId="0" fontId="21" fillId="14" borderId="0" applyNumberFormat="0" applyBorder="0" applyAlignment="0" applyProtection="0"/>
    <xf numFmtId="0" fontId="2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5" fillId="18" borderId="0" applyNumberFormat="0" applyBorder="0" applyAlignment="0" applyProtection="0"/>
    <xf numFmtId="0" fontId="25" fillId="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5" fillId="20" borderId="0" applyNumberFormat="0" applyBorder="0" applyAlignment="0" applyProtection="0"/>
    <xf numFmtId="0" fontId="21"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0" fillId="0" borderId="0">
      <alignment vertical="center"/>
      <protection/>
    </xf>
    <xf numFmtId="0" fontId="21" fillId="22" borderId="0" applyNumberFormat="0" applyBorder="0" applyAlignment="0" applyProtection="0"/>
    <xf numFmtId="0" fontId="25" fillId="23" borderId="0" applyNumberFormat="0" applyBorder="0" applyAlignment="0" applyProtection="0"/>
    <xf numFmtId="0" fontId="24" fillId="0" borderId="0">
      <alignment/>
      <protection/>
    </xf>
    <xf numFmtId="0" fontId="1" fillId="0" borderId="0">
      <alignment/>
      <protection/>
    </xf>
    <xf numFmtId="0" fontId="0" fillId="0" borderId="0">
      <alignment vertical="center"/>
      <protection/>
    </xf>
    <xf numFmtId="0" fontId="0" fillId="0" borderId="0">
      <alignment/>
      <protection/>
    </xf>
    <xf numFmtId="0" fontId="0" fillId="0" borderId="0">
      <alignment vertical="center"/>
      <protection/>
    </xf>
    <xf numFmtId="0" fontId="0" fillId="0" borderId="0">
      <alignment vertical="center"/>
      <protection/>
    </xf>
    <xf numFmtId="0" fontId="0" fillId="0" borderId="0">
      <alignment vertical="center"/>
      <protection/>
    </xf>
    <xf numFmtId="0" fontId="30" fillId="0" borderId="0">
      <alignment/>
      <protection/>
    </xf>
    <xf numFmtId="0" fontId="42" fillId="0" borderId="0">
      <alignment vertical="center"/>
      <protection/>
    </xf>
    <xf numFmtId="0" fontId="0" fillId="0" borderId="0">
      <alignment/>
      <protection/>
    </xf>
    <xf numFmtId="0" fontId="0" fillId="0" borderId="0">
      <alignment/>
      <protection/>
    </xf>
    <xf numFmtId="0" fontId="0" fillId="0" borderId="0">
      <alignment/>
      <protection/>
    </xf>
    <xf numFmtId="0" fontId="30" fillId="0" borderId="0">
      <alignment/>
      <protection/>
    </xf>
    <xf numFmtId="0" fontId="1" fillId="0" borderId="0">
      <alignment/>
      <protection/>
    </xf>
  </cellStyleXfs>
  <cellXfs count="265">
    <xf numFmtId="0" fontId="0" fillId="0" borderId="0" xfId="0" applyAlignment="1">
      <alignment vertical="center"/>
    </xf>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6" fillId="0" borderId="0" xfId="0" applyFont="1" applyAlignment="1">
      <alignment vertical="center"/>
    </xf>
    <xf numFmtId="0" fontId="5" fillId="0"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7" fillId="24" borderId="0" xfId="149" applyNumberFormat="1" applyFont="1" applyFill="1" applyBorder="1" applyAlignment="1" applyProtection="1">
      <alignment horizontal="center" vertical="center" wrapText="1"/>
      <protection/>
    </xf>
    <xf numFmtId="0" fontId="8" fillId="24" borderId="0" xfId="148" applyNumberFormat="1" applyFont="1" applyFill="1" applyBorder="1" applyAlignment="1">
      <alignment horizontal="left" vertical="center" wrapText="1"/>
      <protection/>
    </xf>
    <xf numFmtId="0" fontId="8" fillId="24" borderId="0" xfId="149" applyNumberFormat="1" applyFont="1" applyFill="1" applyBorder="1" applyAlignment="1" applyProtection="1">
      <alignment horizontal="center" vertical="center" wrapText="1"/>
      <protection/>
    </xf>
    <xf numFmtId="0" fontId="0" fillId="24" borderId="10" xfId="148" applyNumberFormat="1" applyFont="1" applyFill="1" applyBorder="1" applyAlignment="1">
      <alignment horizontal="center" vertical="center" wrapText="1"/>
      <protection/>
    </xf>
    <xf numFmtId="0" fontId="3" fillId="24" borderId="10" xfId="148" applyNumberFormat="1" applyFont="1" applyFill="1" applyBorder="1" applyAlignment="1">
      <alignment horizontal="center" vertical="center" wrapText="1"/>
      <protection/>
    </xf>
    <xf numFmtId="0" fontId="5" fillId="24" borderId="10" xfId="148" applyNumberFormat="1" applyFont="1" applyFill="1" applyBorder="1" applyAlignment="1">
      <alignment horizontal="left" vertical="center" wrapText="1"/>
      <protection/>
    </xf>
    <xf numFmtId="0" fontId="5" fillId="24" borderId="10" xfId="148" applyNumberFormat="1" applyFont="1" applyFill="1" applyBorder="1" applyAlignment="1">
      <alignment horizontal="center" vertical="center" wrapText="1"/>
      <protection/>
    </xf>
    <xf numFmtId="176" fontId="5" fillId="24" borderId="10" xfId="148" applyNumberFormat="1" applyFont="1" applyFill="1" applyBorder="1" applyAlignment="1">
      <alignment horizontal="center" vertical="center" wrapText="1"/>
      <protection/>
    </xf>
    <xf numFmtId="0" fontId="9" fillId="24" borderId="10" xfId="148" applyNumberFormat="1" applyFont="1" applyFill="1" applyBorder="1" applyAlignment="1">
      <alignment horizontal="center" vertical="center" wrapText="1"/>
      <protection/>
    </xf>
    <xf numFmtId="0" fontId="9" fillId="24" borderId="10" xfId="148" applyNumberFormat="1" applyFont="1" applyFill="1" applyBorder="1" applyAlignment="1">
      <alignment horizontal="left" vertical="center" wrapText="1"/>
      <protection/>
    </xf>
    <xf numFmtId="0" fontId="9" fillId="24" borderId="10" xfId="147" applyNumberFormat="1" applyFont="1" applyFill="1" applyBorder="1" applyAlignment="1">
      <alignment horizontal="center" vertical="center" wrapText="1"/>
      <protection/>
    </xf>
    <xf numFmtId="0" fontId="10" fillId="24" borderId="10" xfId="148" applyNumberFormat="1" applyFont="1" applyFill="1" applyBorder="1" applyAlignment="1">
      <alignment horizontal="center" vertical="center" wrapText="1"/>
      <protection/>
    </xf>
    <xf numFmtId="0" fontId="10" fillId="24" borderId="10" xfId="148" applyNumberFormat="1" applyFont="1" applyFill="1" applyBorder="1" applyAlignment="1">
      <alignment horizontal="left" vertical="center" wrapText="1"/>
      <protection/>
    </xf>
    <xf numFmtId="0" fontId="10" fillId="24" borderId="10" xfId="147" applyNumberFormat="1" applyFont="1" applyFill="1" applyBorder="1" applyAlignment="1">
      <alignment horizontal="center" vertical="center" wrapText="1"/>
      <protection/>
    </xf>
    <xf numFmtId="0" fontId="11" fillId="24" borderId="10" xfId="148" applyNumberFormat="1" applyFont="1" applyFill="1" applyBorder="1" applyAlignment="1">
      <alignment horizontal="center" vertical="center" wrapText="1"/>
      <protection/>
    </xf>
    <xf numFmtId="0" fontId="3" fillId="24" borderId="10" xfId="147" applyNumberFormat="1" applyFont="1" applyFill="1" applyBorder="1" applyAlignment="1">
      <alignment horizontal="left" vertical="center" wrapText="1"/>
      <protection/>
    </xf>
    <xf numFmtId="0" fontId="3" fillId="24" borderId="10" xfId="147" applyNumberFormat="1" applyFont="1" applyFill="1" applyBorder="1" applyAlignment="1">
      <alignment horizontal="center" vertical="center" wrapText="1"/>
      <protection/>
    </xf>
    <xf numFmtId="0" fontId="3" fillId="0" borderId="10" xfId="148" applyNumberFormat="1" applyFont="1" applyFill="1" applyBorder="1" applyAlignment="1">
      <alignment vertical="center" wrapText="1"/>
      <protection/>
    </xf>
    <xf numFmtId="0" fontId="3" fillId="0" borderId="10" xfId="148" applyFont="1" applyBorder="1" applyAlignment="1">
      <alignment horizontal="center" vertical="center" wrapText="1"/>
      <protection/>
    </xf>
    <xf numFmtId="0" fontId="5" fillId="24" borderId="10" xfId="147" applyNumberFormat="1" applyFont="1" applyFill="1" applyBorder="1" applyAlignment="1">
      <alignment horizontal="center" vertical="center" wrapText="1"/>
      <protection/>
    </xf>
    <xf numFmtId="0" fontId="4" fillId="24" borderId="10" xfId="147" applyNumberFormat="1" applyFont="1" applyFill="1" applyBorder="1" applyAlignment="1">
      <alignment horizontal="center" vertical="center" wrapText="1"/>
      <protection/>
    </xf>
    <xf numFmtId="0" fontId="3" fillId="0" borderId="10" xfId="147" applyFont="1" applyBorder="1" applyAlignment="1">
      <alignment horizontal="center" vertical="center" wrapText="1"/>
      <protection/>
    </xf>
    <xf numFmtId="0" fontId="11" fillId="24" borderId="10" xfId="147" applyNumberFormat="1" applyFont="1" applyFill="1" applyBorder="1" applyAlignment="1">
      <alignment horizontal="center" vertical="center" wrapText="1"/>
      <protection/>
    </xf>
    <xf numFmtId="0" fontId="11" fillId="24" borderId="10" xfId="148" applyNumberFormat="1" applyFont="1" applyFill="1" applyBorder="1" applyAlignment="1">
      <alignment horizontal="left" vertical="center"/>
      <protection/>
    </xf>
    <xf numFmtId="0" fontId="11" fillId="24" borderId="10" xfId="143" applyNumberFormat="1" applyFont="1" applyFill="1" applyBorder="1" applyAlignment="1">
      <alignment horizontal="center" vertical="center" wrapText="1"/>
      <protection/>
    </xf>
    <xf numFmtId="0" fontId="5" fillId="24" borderId="10" xfId="147" applyNumberFormat="1" applyFont="1" applyFill="1" applyBorder="1" applyAlignment="1">
      <alignment horizontal="left" vertical="center" wrapText="1"/>
      <protection/>
    </xf>
    <xf numFmtId="0" fontId="5" fillId="24" borderId="10" xfId="148" applyNumberFormat="1" applyFont="1" applyFill="1" applyBorder="1" applyAlignment="1">
      <alignment vertical="center" wrapText="1"/>
      <protection/>
    </xf>
    <xf numFmtId="0" fontId="10" fillId="24" borderId="10" xfId="147" applyNumberFormat="1" applyFont="1" applyFill="1" applyBorder="1" applyAlignment="1">
      <alignment horizontal="left" vertical="center" wrapText="1"/>
      <protection/>
    </xf>
    <xf numFmtId="0" fontId="10" fillId="24" borderId="10" xfId="148" applyNumberFormat="1" applyFont="1" applyFill="1" applyBorder="1" applyAlignment="1">
      <alignment vertical="center" wrapText="1"/>
      <protection/>
    </xf>
    <xf numFmtId="0" fontId="3" fillId="24" borderId="10" xfId="147" applyNumberFormat="1" applyFont="1" applyFill="1" applyBorder="1" applyAlignment="1">
      <alignment vertical="center" wrapText="1"/>
      <protection/>
    </xf>
    <xf numFmtId="0" fontId="11" fillId="24" borderId="10" xfId="148" applyNumberFormat="1" applyFont="1" applyFill="1" applyBorder="1" applyAlignment="1">
      <alignment horizontal="left" vertical="center" wrapText="1"/>
      <protection/>
    </xf>
    <xf numFmtId="0" fontId="11" fillId="24" borderId="10" xfId="143" applyNumberFormat="1" applyFont="1" applyFill="1" applyBorder="1" applyAlignment="1">
      <alignment vertical="center" wrapText="1"/>
      <protection/>
    </xf>
    <xf numFmtId="176" fontId="5" fillId="0" borderId="10" xfId="148" applyNumberFormat="1" applyFont="1" applyFill="1" applyBorder="1" applyAlignment="1">
      <alignment horizontal="center" vertical="center" wrapText="1"/>
      <protection/>
    </xf>
    <xf numFmtId="176" fontId="5" fillId="0" borderId="10" xfId="148" applyNumberFormat="1" applyFont="1" applyFill="1" applyBorder="1" applyAlignment="1">
      <alignment horizontal="left" vertical="center" wrapText="1"/>
      <protection/>
    </xf>
    <xf numFmtId="176" fontId="5" fillId="0" borderId="10" xfId="147" applyNumberFormat="1" applyFont="1" applyFill="1" applyBorder="1" applyAlignment="1">
      <alignment horizontal="left" vertical="center" wrapText="1"/>
      <protection/>
    </xf>
    <xf numFmtId="176" fontId="5" fillId="0" borderId="10" xfId="147" applyNumberFormat="1" applyFont="1" applyFill="1" applyBorder="1" applyAlignment="1">
      <alignment vertical="center" wrapText="1"/>
      <protection/>
    </xf>
    <xf numFmtId="176" fontId="5" fillId="0" borderId="10" xfId="147" applyNumberFormat="1" applyFont="1" applyFill="1" applyBorder="1" applyAlignment="1">
      <alignment horizontal="center" vertical="center" wrapText="1"/>
      <protection/>
    </xf>
    <xf numFmtId="176" fontId="3" fillId="0" borderId="10" xfId="148" applyNumberFormat="1" applyFont="1" applyFill="1" applyBorder="1" applyAlignment="1">
      <alignment horizontal="center" vertical="center" wrapText="1"/>
      <protection/>
    </xf>
    <xf numFmtId="176" fontId="10" fillId="0" borderId="10" xfId="147" applyNumberFormat="1" applyFont="1" applyFill="1" applyBorder="1" applyAlignment="1">
      <alignment horizontal="left" vertical="center" wrapText="1"/>
      <protection/>
    </xf>
    <xf numFmtId="176" fontId="10" fillId="0" borderId="10" xfId="147" applyNumberFormat="1" applyFont="1" applyFill="1" applyBorder="1" applyAlignment="1">
      <alignment horizontal="center" vertical="center" wrapText="1"/>
      <protection/>
    </xf>
    <xf numFmtId="176" fontId="10" fillId="0" borderId="10" xfId="148" applyNumberFormat="1" applyFont="1" applyFill="1" applyBorder="1" applyAlignment="1">
      <alignment vertical="center" wrapText="1"/>
      <protection/>
    </xf>
    <xf numFmtId="176" fontId="3" fillId="0" borderId="10" xfId="148" applyNumberFormat="1" applyFont="1" applyFill="1" applyBorder="1" applyAlignment="1">
      <alignment horizontal="left" vertical="center" wrapText="1"/>
      <protection/>
    </xf>
    <xf numFmtId="176" fontId="3" fillId="0" borderId="10" xfId="147" applyNumberFormat="1" applyFont="1" applyFill="1" applyBorder="1" applyAlignment="1">
      <alignment horizontal="center" vertical="center" wrapText="1"/>
      <protection/>
    </xf>
    <xf numFmtId="176" fontId="3" fillId="0" borderId="10" xfId="148" applyNumberFormat="1" applyFont="1" applyFill="1" applyBorder="1" applyAlignment="1">
      <alignment vertical="center" wrapText="1"/>
      <protection/>
    </xf>
    <xf numFmtId="176" fontId="3" fillId="0" borderId="10" xfId="147" applyNumberFormat="1" applyFont="1" applyFill="1" applyBorder="1" applyAlignment="1">
      <alignment horizontal="left" vertical="center"/>
      <protection/>
    </xf>
    <xf numFmtId="176" fontId="3" fillId="0" borderId="10" xfId="147" applyNumberFormat="1" applyFont="1" applyFill="1" applyBorder="1" applyAlignment="1">
      <alignment horizontal="center" vertical="center"/>
      <protection/>
    </xf>
    <xf numFmtId="176" fontId="3" fillId="0" borderId="10" xfId="147" applyNumberFormat="1" applyFont="1" applyFill="1" applyBorder="1" applyAlignment="1">
      <alignment vertical="center" wrapText="1"/>
      <protection/>
    </xf>
    <xf numFmtId="176" fontId="3" fillId="0" borderId="10" xfId="147" applyNumberFormat="1" applyFont="1" applyFill="1" applyBorder="1" applyAlignment="1">
      <alignment horizontal="left" vertical="center" wrapText="1"/>
      <protection/>
    </xf>
    <xf numFmtId="0" fontId="3" fillId="0" borderId="10" xfId="147" applyFont="1" applyBorder="1" applyAlignment="1">
      <alignment vertical="center" wrapText="1"/>
      <protection/>
    </xf>
    <xf numFmtId="0" fontId="3" fillId="0" borderId="10" xfId="147" applyFont="1" applyBorder="1" applyAlignment="1">
      <alignment horizontal="center" vertical="center"/>
      <protection/>
    </xf>
    <xf numFmtId="0" fontId="5" fillId="24" borderId="10" xfId="149" applyNumberFormat="1" applyFont="1" applyFill="1" applyBorder="1" applyAlignment="1">
      <alignment horizontal="left" vertical="center" wrapText="1"/>
      <protection/>
    </xf>
    <xf numFmtId="0" fontId="3" fillId="0" borderId="10" xfId="147" applyNumberFormat="1" applyFont="1" applyFill="1" applyBorder="1" applyAlignment="1">
      <alignment horizontal="justify" vertical="center" wrapText="1"/>
      <protection/>
    </xf>
    <xf numFmtId="0" fontId="10" fillId="0" borderId="10" xfId="147" applyFont="1" applyBorder="1" applyAlignment="1">
      <alignment horizontal="left" vertical="center"/>
      <protection/>
    </xf>
    <xf numFmtId="0" fontId="10" fillId="0" borderId="10" xfId="147" applyFont="1" applyBorder="1" applyAlignment="1">
      <alignment vertical="center"/>
      <protection/>
    </xf>
    <xf numFmtId="0" fontId="10" fillId="0" borderId="10" xfId="147" applyFont="1" applyBorder="1" applyAlignment="1">
      <alignment horizontal="center" vertical="center"/>
      <protection/>
    </xf>
    <xf numFmtId="0" fontId="3" fillId="0" borderId="10" xfId="147" applyFont="1" applyFill="1" applyBorder="1" applyAlignment="1">
      <alignment horizontal="center" vertical="center" wrapText="1"/>
      <protection/>
    </xf>
    <xf numFmtId="0" fontId="3" fillId="24" borderId="10" xfId="148" applyNumberFormat="1" applyFont="1" applyFill="1" applyBorder="1" applyAlignment="1">
      <alignment horizontal="left" vertical="center" wrapText="1"/>
      <protection/>
    </xf>
    <xf numFmtId="0" fontId="3" fillId="0" borderId="10" xfId="147" applyFont="1" applyBorder="1" applyAlignment="1">
      <alignment horizontal="left" vertical="center" wrapText="1"/>
      <protection/>
    </xf>
    <xf numFmtId="0" fontId="3" fillId="0" borderId="10" xfId="147" applyNumberFormat="1" applyFont="1" applyFill="1" applyBorder="1" applyAlignment="1">
      <alignment horizontal="center" vertical="center" wrapText="1"/>
      <protection/>
    </xf>
    <xf numFmtId="0" fontId="3" fillId="0" borderId="10" xfId="150" applyFont="1" applyBorder="1" applyAlignment="1">
      <alignment vertical="center" wrapText="1"/>
      <protection/>
    </xf>
    <xf numFmtId="0" fontId="3" fillId="0" borderId="10" xfId="147" applyFont="1" applyBorder="1" applyAlignment="1">
      <alignment vertical="top" wrapText="1"/>
      <protection/>
    </xf>
    <xf numFmtId="0" fontId="3" fillId="0" borderId="10" xfId="102" applyFont="1" applyFill="1" applyBorder="1" applyAlignment="1">
      <alignment horizontal="left" vertical="center" wrapText="1"/>
      <protection/>
    </xf>
    <xf numFmtId="0" fontId="10" fillId="0" borderId="10" xfId="147" applyFont="1" applyBorder="1" applyAlignment="1">
      <alignment horizontal="left" vertical="center" wrapText="1"/>
      <protection/>
    </xf>
    <xf numFmtId="0" fontId="10" fillId="0" borderId="10" xfId="147" applyNumberFormat="1" applyFont="1" applyFill="1" applyBorder="1" applyAlignment="1">
      <alignment horizontal="center" vertical="center" wrapText="1"/>
      <protection/>
    </xf>
    <xf numFmtId="0" fontId="11" fillId="24" borderId="10" xfId="147" applyFont="1" applyFill="1" applyBorder="1" applyAlignment="1">
      <alignment horizontal="left" vertical="center" wrapText="1"/>
      <protection/>
    </xf>
    <xf numFmtId="0" fontId="11" fillId="24" borderId="10" xfId="148" applyFont="1" applyFill="1" applyBorder="1" applyAlignment="1">
      <alignment horizontal="left" vertical="center" wrapText="1"/>
      <protection/>
    </xf>
    <xf numFmtId="0" fontId="3" fillId="0" borderId="10" xfId="147" applyFont="1" applyBorder="1" applyAlignment="1">
      <alignment vertical="center"/>
      <protection/>
    </xf>
    <xf numFmtId="0" fontId="11" fillId="0" borderId="10" xfId="147" applyFont="1" applyBorder="1" applyAlignment="1">
      <alignment vertical="center" wrapText="1"/>
      <protection/>
    </xf>
    <xf numFmtId="0" fontId="3" fillId="0" borderId="10" xfId="147" applyFont="1" applyFill="1" applyBorder="1" applyAlignment="1">
      <alignment horizontal="left" vertical="center" wrapText="1"/>
      <protection/>
    </xf>
    <xf numFmtId="0" fontId="3" fillId="0" borderId="10" xfId="147" applyFont="1" applyFill="1" applyBorder="1" applyAlignment="1">
      <alignment horizontal="center" vertical="center"/>
      <protection/>
    </xf>
    <xf numFmtId="0" fontId="3" fillId="0" borderId="10" xfId="147" applyFont="1" applyFill="1" applyBorder="1" applyAlignment="1">
      <alignment vertical="center" wrapText="1"/>
      <protection/>
    </xf>
    <xf numFmtId="0" fontId="3" fillId="0" borderId="10" xfId="147" applyFont="1" applyFill="1" applyBorder="1" applyAlignment="1">
      <alignment vertical="center"/>
      <protection/>
    </xf>
    <xf numFmtId="0" fontId="7" fillId="24" borderId="0" xfId="149" applyNumberFormat="1" applyFont="1" applyFill="1" applyBorder="1" applyAlignment="1" applyProtection="1">
      <alignment vertical="center" wrapText="1"/>
      <protection/>
    </xf>
    <xf numFmtId="0" fontId="0" fillId="24" borderId="0" xfId="147" applyFont="1" applyFill="1" applyBorder="1" applyAlignment="1">
      <alignment horizontal="center" vertical="center" wrapText="1"/>
      <protection/>
    </xf>
    <xf numFmtId="0" fontId="8" fillId="24" borderId="0" xfId="149" applyNumberFormat="1" applyFont="1" applyFill="1" applyBorder="1" applyAlignment="1" applyProtection="1">
      <alignment vertical="center" wrapText="1"/>
      <protection/>
    </xf>
    <xf numFmtId="0" fontId="8" fillId="24" borderId="0" xfId="149" applyNumberFormat="1" applyFont="1" applyFill="1" applyBorder="1" applyAlignment="1" applyProtection="1">
      <alignment horizontal="center" vertical="center" wrapText="1"/>
      <protection/>
    </xf>
    <xf numFmtId="0" fontId="8" fillId="24" borderId="0" xfId="147" applyNumberFormat="1" applyFont="1" applyFill="1" applyBorder="1" applyAlignment="1">
      <alignment horizontal="center" vertical="center" wrapText="1"/>
      <protection/>
    </xf>
    <xf numFmtId="0" fontId="3" fillId="24" borderId="0" xfId="147" applyFont="1" applyFill="1" applyBorder="1" applyAlignment="1">
      <alignment horizontal="center" vertical="center" wrapText="1"/>
      <protection/>
    </xf>
    <xf numFmtId="0" fontId="12" fillId="0" borderId="0" xfId="147" applyFont="1" applyFill="1" applyAlignment="1">
      <alignment horizontal="center" vertical="center" wrapText="1"/>
      <protection/>
    </xf>
    <xf numFmtId="0" fontId="9" fillId="0" borderId="0" xfId="147" applyFont="1" applyFill="1" applyAlignment="1">
      <alignment horizontal="center" vertical="center" wrapText="1"/>
      <protection/>
    </xf>
    <xf numFmtId="0" fontId="9" fillId="24" borderId="0" xfId="147" applyFont="1" applyFill="1" applyBorder="1" applyAlignment="1">
      <alignment horizontal="center" vertical="center" wrapText="1"/>
      <protection/>
    </xf>
    <xf numFmtId="0" fontId="10" fillId="24" borderId="0" xfId="147" applyFont="1" applyFill="1" applyBorder="1" applyAlignment="1">
      <alignment horizontal="center" vertical="center" wrapText="1"/>
      <protection/>
    </xf>
    <xf numFmtId="0" fontId="13" fillId="24" borderId="10" xfId="148" applyNumberFormat="1" applyFont="1" applyFill="1" applyBorder="1" applyAlignment="1">
      <alignment horizontal="center" vertical="center" wrapText="1"/>
      <protection/>
    </xf>
    <xf numFmtId="0" fontId="11" fillId="24" borderId="0" xfId="147" applyFont="1" applyFill="1" applyBorder="1" applyAlignment="1">
      <alignment horizontal="center" vertical="center" wrapText="1"/>
      <protection/>
    </xf>
    <xf numFmtId="0" fontId="14" fillId="24" borderId="10" xfId="147" applyFont="1" applyFill="1" applyBorder="1" applyAlignment="1">
      <alignment horizontal="center" vertical="center" wrapText="1"/>
      <protection/>
    </xf>
    <xf numFmtId="0" fontId="11" fillId="24" borderId="10" xfId="147" applyNumberFormat="1" applyFont="1" applyFill="1" applyBorder="1" applyAlignment="1">
      <alignment vertical="center" wrapText="1"/>
      <protection/>
    </xf>
    <xf numFmtId="0" fontId="4" fillId="24" borderId="0" xfId="147" applyFont="1" applyFill="1" applyBorder="1" applyAlignment="1">
      <alignment horizontal="center" vertical="center" wrapText="1"/>
      <protection/>
    </xf>
    <xf numFmtId="0" fontId="11" fillId="24" borderId="10" xfId="148" applyNumberFormat="1" applyFont="1" applyFill="1" applyBorder="1" applyAlignment="1">
      <alignment vertical="center" wrapText="1"/>
      <protection/>
    </xf>
    <xf numFmtId="0" fontId="13" fillId="24" borderId="10" xfId="147" applyFont="1" applyFill="1" applyBorder="1" applyAlignment="1">
      <alignment horizontal="center" vertical="center" wrapText="1"/>
      <protection/>
    </xf>
    <xf numFmtId="0" fontId="3" fillId="24" borderId="0" xfId="147" applyFont="1" applyFill="1" applyAlignment="1">
      <alignment horizontal="center" vertical="center" wrapText="1"/>
      <protection/>
    </xf>
    <xf numFmtId="0" fontId="5" fillId="24" borderId="10" xfId="147" applyNumberFormat="1" applyFont="1" applyFill="1" applyBorder="1" applyAlignment="1">
      <alignment vertical="center" wrapText="1"/>
      <protection/>
    </xf>
    <xf numFmtId="0" fontId="4" fillId="0" borderId="0" xfId="147" applyFont="1">
      <alignment/>
      <protection/>
    </xf>
    <xf numFmtId="0" fontId="10" fillId="24" borderId="10" xfId="147" applyNumberFormat="1" applyFont="1" applyFill="1" applyBorder="1" applyAlignment="1">
      <alignment vertical="center" wrapText="1"/>
      <protection/>
    </xf>
    <xf numFmtId="0" fontId="3" fillId="0" borderId="0" xfId="147" applyFont="1">
      <alignment/>
      <protection/>
    </xf>
    <xf numFmtId="0" fontId="15" fillId="0" borderId="10" xfId="147" applyFont="1" applyBorder="1" applyAlignment="1">
      <alignment horizontal="center" vertical="center" wrapText="1"/>
      <protection/>
    </xf>
    <xf numFmtId="176" fontId="15" fillId="0" borderId="10" xfId="147" applyNumberFormat="1" applyFont="1" applyFill="1" applyBorder="1" applyAlignment="1">
      <alignment horizontal="center" vertical="center" wrapText="1"/>
      <protection/>
    </xf>
    <xf numFmtId="0" fontId="5" fillId="24" borderId="0" xfId="147" applyFont="1" applyFill="1" applyBorder="1" applyAlignment="1">
      <alignment horizontal="center" vertical="center" wrapText="1"/>
      <protection/>
    </xf>
    <xf numFmtId="176" fontId="9" fillId="0" borderId="10" xfId="147" applyNumberFormat="1" applyFont="1" applyFill="1" applyBorder="1" applyAlignment="1">
      <alignment vertical="center" wrapText="1"/>
      <protection/>
    </xf>
    <xf numFmtId="0" fontId="13" fillId="0" borderId="10" xfId="147" applyFont="1" applyBorder="1" applyAlignment="1">
      <alignment horizontal="center" vertical="center" wrapText="1"/>
      <protection/>
    </xf>
    <xf numFmtId="176" fontId="13" fillId="0" borderId="10" xfId="147" applyNumberFormat="1" applyFont="1" applyFill="1" applyBorder="1" applyAlignment="1">
      <alignment horizontal="center" vertical="center"/>
      <protection/>
    </xf>
    <xf numFmtId="176" fontId="13" fillId="0" borderId="10" xfId="147" applyNumberFormat="1" applyFont="1" applyFill="1" applyBorder="1" applyAlignment="1">
      <alignment horizontal="center" vertical="center" wrapText="1"/>
      <protection/>
    </xf>
    <xf numFmtId="0" fontId="13" fillId="0" borderId="10" xfId="148" applyNumberFormat="1" applyFont="1" applyFill="1" applyBorder="1" applyAlignment="1">
      <alignment horizontal="center" vertical="center" wrapText="1"/>
      <protection/>
    </xf>
    <xf numFmtId="0" fontId="15" fillId="24" borderId="10" xfId="147" applyNumberFormat="1" applyFont="1" applyFill="1" applyBorder="1" applyAlignment="1">
      <alignment horizontal="center" vertical="center" wrapText="1"/>
      <protection/>
    </xf>
    <xf numFmtId="0" fontId="3" fillId="0" borderId="10" xfId="147" applyNumberFormat="1" applyFont="1" applyFill="1" applyBorder="1" applyAlignment="1">
      <alignment vertical="center" wrapText="1"/>
      <protection/>
    </xf>
    <xf numFmtId="0" fontId="3" fillId="24" borderId="10" xfId="148" applyNumberFormat="1" applyFont="1" applyFill="1" applyBorder="1" applyAlignment="1">
      <alignment vertical="center" wrapText="1"/>
      <protection/>
    </xf>
    <xf numFmtId="0" fontId="4" fillId="0" borderId="10" xfId="147" applyFont="1" applyBorder="1" applyAlignment="1">
      <alignment vertical="center"/>
      <protection/>
    </xf>
    <xf numFmtId="0" fontId="13" fillId="0" borderId="10" xfId="147" applyFont="1" applyBorder="1" applyAlignment="1">
      <alignment horizontal="center" vertical="center"/>
      <protection/>
    </xf>
    <xf numFmtId="0" fontId="14" fillId="0" borderId="10" xfId="147" applyFont="1" applyBorder="1" applyAlignment="1">
      <alignment horizontal="center" vertical="center" wrapText="1"/>
      <protection/>
    </xf>
    <xf numFmtId="0" fontId="13" fillId="0" borderId="10" xfId="147" applyFont="1" applyFill="1" applyBorder="1" applyAlignment="1">
      <alignment horizontal="center" vertical="center" wrapText="1"/>
      <protection/>
    </xf>
    <xf numFmtId="0" fontId="16" fillId="24" borderId="10" xfId="148" applyNumberFormat="1" applyFont="1" applyFill="1" applyBorder="1" applyAlignment="1">
      <alignment horizontal="center" vertical="center" wrapText="1"/>
      <protection/>
    </xf>
    <xf numFmtId="0" fontId="0" fillId="0" borderId="0" xfId="147" applyFont="1">
      <alignment/>
      <protection/>
    </xf>
    <xf numFmtId="0" fontId="4" fillId="0" borderId="0" xfId="147" applyFont="1" applyBorder="1" applyAlignment="1">
      <alignment horizontal="center" vertical="center" wrapText="1"/>
      <protection/>
    </xf>
    <xf numFmtId="0" fontId="3" fillId="0" borderId="0" xfId="147" applyFont="1" applyBorder="1" applyAlignment="1">
      <alignment horizontal="center" vertical="center" wrapText="1"/>
      <protection/>
    </xf>
    <xf numFmtId="0" fontId="3" fillId="0" borderId="0" xfId="147" applyFont="1" applyAlignment="1">
      <alignment horizontal="center" vertical="center" wrapText="1"/>
      <protection/>
    </xf>
    <xf numFmtId="0" fontId="5" fillId="0" borderId="0" xfId="147" applyFont="1" applyBorder="1" applyAlignment="1">
      <alignment horizontal="center" vertical="center" wrapText="1"/>
      <protection/>
    </xf>
    <xf numFmtId="0" fontId="5" fillId="0" borderId="0" xfId="147" applyFont="1" applyAlignment="1">
      <alignment horizontal="center" vertical="center" wrapText="1"/>
      <protection/>
    </xf>
    <xf numFmtId="0" fontId="9" fillId="0" borderId="0" xfId="147" applyFont="1" applyBorder="1" applyAlignment="1">
      <alignment horizontal="center" vertical="center" wrapText="1"/>
      <protection/>
    </xf>
    <xf numFmtId="0" fontId="9" fillId="0" borderId="0" xfId="147" applyFont="1" applyAlignment="1">
      <alignment horizontal="center" vertical="center" wrapText="1"/>
      <protection/>
    </xf>
    <xf numFmtId="0" fontId="4" fillId="0" borderId="0" xfId="147" applyFont="1" applyAlignment="1">
      <alignment horizontal="center" vertical="center" wrapText="1"/>
      <protection/>
    </xf>
    <xf numFmtId="0" fontId="10" fillId="0" borderId="10" xfId="147" applyFont="1" applyBorder="1" applyAlignment="1">
      <alignment horizontal="center" vertical="center" wrapText="1"/>
      <protection/>
    </xf>
    <xf numFmtId="0" fontId="10" fillId="24" borderId="10" xfId="147" applyFont="1" applyFill="1" applyBorder="1" applyAlignment="1">
      <alignment horizontal="center" vertical="center" wrapText="1"/>
      <protection/>
    </xf>
    <xf numFmtId="0" fontId="11" fillId="24" borderId="10" xfId="147" applyNumberFormat="1" applyFont="1" applyFill="1" applyBorder="1" applyAlignment="1">
      <alignment horizontal="left" vertical="center" wrapText="1"/>
      <protection/>
    </xf>
    <xf numFmtId="0" fontId="11" fillId="24" borderId="10" xfId="149" applyNumberFormat="1" applyFont="1" applyFill="1" applyBorder="1" applyAlignment="1" applyProtection="1">
      <alignment horizontal="center" vertical="center" wrapText="1"/>
      <protection/>
    </xf>
    <xf numFmtId="0" fontId="11" fillId="24" borderId="10" xfId="149" applyNumberFormat="1" applyFont="1" applyFill="1" applyBorder="1" applyAlignment="1" applyProtection="1">
      <alignment vertical="center" wrapText="1"/>
      <protection/>
    </xf>
    <xf numFmtId="0" fontId="3" fillId="24" borderId="10" xfId="108" applyNumberFormat="1" applyFont="1" applyFill="1" applyBorder="1" applyAlignment="1">
      <alignment horizontal="left" vertical="center" wrapText="1"/>
      <protection/>
    </xf>
    <xf numFmtId="0" fontId="3" fillId="24" borderId="10" xfId="108" applyNumberFormat="1" applyFont="1" applyFill="1" applyBorder="1" applyAlignment="1">
      <alignment horizontal="center" vertical="center" wrapText="1"/>
      <protection/>
    </xf>
    <xf numFmtId="0" fontId="3" fillId="24" borderId="10" xfId="104" applyNumberFormat="1" applyFont="1" applyFill="1" applyBorder="1" applyAlignment="1">
      <alignment horizontal="left" vertical="center" wrapText="1"/>
      <protection/>
    </xf>
    <xf numFmtId="0" fontId="3" fillId="24" borderId="10" xfId="104" applyNumberFormat="1" applyFont="1" applyFill="1" applyBorder="1" applyAlignment="1">
      <alignment horizontal="center" vertical="center" wrapText="1"/>
      <protection/>
    </xf>
    <xf numFmtId="176" fontId="5" fillId="24" borderId="10" xfId="147" applyNumberFormat="1" applyFont="1" applyFill="1" applyBorder="1" applyAlignment="1">
      <alignment horizontal="center" vertical="center" wrapText="1"/>
      <protection/>
    </xf>
    <xf numFmtId="177" fontId="5" fillId="24" borderId="10" xfId="147" applyNumberFormat="1" applyFont="1" applyFill="1" applyBorder="1" applyAlignment="1">
      <alignment horizontal="left" vertical="center" wrapText="1"/>
      <protection/>
    </xf>
    <xf numFmtId="0" fontId="5" fillId="24" borderId="10" xfId="0" applyFont="1" applyFill="1" applyBorder="1" applyAlignment="1">
      <alignment horizontal="center" vertical="center" wrapText="1"/>
    </xf>
    <xf numFmtId="0" fontId="5" fillId="24" borderId="10" xfId="0" applyFont="1" applyFill="1" applyBorder="1" applyAlignment="1">
      <alignment vertical="center" wrapText="1"/>
    </xf>
    <xf numFmtId="176" fontId="5" fillId="24" borderId="10" xfId="0" applyNumberFormat="1" applyFont="1" applyFill="1" applyBorder="1" applyAlignment="1">
      <alignment horizontal="center" vertical="center" wrapText="1"/>
    </xf>
    <xf numFmtId="176" fontId="17" fillId="24" borderId="10" xfId="147" applyNumberFormat="1" applyFont="1" applyFill="1" applyBorder="1" applyAlignment="1">
      <alignment horizontal="center" vertical="center" wrapText="1"/>
      <protection/>
    </xf>
    <xf numFmtId="177" fontId="17" fillId="24" borderId="10" xfId="147" applyNumberFormat="1" applyFont="1" applyFill="1" applyBorder="1" applyAlignment="1">
      <alignment horizontal="left" vertical="center" wrapText="1"/>
      <protection/>
    </xf>
    <xf numFmtId="0" fontId="17" fillId="24" borderId="10" xfId="0" applyFont="1" applyFill="1" applyBorder="1" applyAlignment="1">
      <alignment horizontal="center" vertical="center" wrapText="1"/>
    </xf>
    <xf numFmtId="0" fontId="17" fillId="24" borderId="10" xfId="0" applyFont="1" applyFill="1" applyBorder="1" applyAlignment="1">
      <alignment vertical="center" wrapText="1"/>
    </xf>
    <xf numFmtId="176" fontId="17" fillId="24" borderId="10" xfId="0" applyNumberFormat="1" applyFont="1" applyFill="1" applyBorder="1" applyAlignment="1">
      <alignment horizontal="center" vertical="center" wrapText="1"/>
    </xf>
    <xf numFmtId="176" fontId="18" fillId="24" borderId="10" xfId="147" applyNumberFormat="1" applyFont="1" applyFill="1" applyBorder="1" applyAlignment="1">
      <alignment horizontal="center" vertical="center" wrapText="1"/>
      <protection/>
    </xf>
    <xf numFmtId="0" fontId="11" fillId="24" borderId="10" xfId="0" applyFont="1" applyFill="1" applyBorder="1" applyAlignment="1">
      <alignment horizontal="left" vertical="center" wrapText="1"/>
    </xf>
    <xf numFmtId="0" fontId="11" fillId="24" borderId="10" xfId="0" applyFont="1" applyFill="1" applyBorder="1" applyAlignment="1">
      <alignment horizontal="center" vertical="center" wrapText="1"/>
    </xf>
    <xf numFmtId="176" fontId="11" fillId="24" borderId="10" xfId="0" applyNumberFormat="1" applyFont="1" applyFill="1" applyBorder="1" applyAlignment="1">
      <alignment horizontal="center" vertical="center" wrapText="1"/>
    </xf>
    <xf numFmtId="0" fontId="17" fillId="24" borderId="10" xfId="0" applyFont="1" applyFill="1" applyBorder="1" applyAlignment="1">
      <alignment horizontal="left" vertical="center" wrapText="1"/>
    </xf>
    <xf numFmtId="176" fontId="11" fillId="0" borderId="10" xfId="147" applyNumberFormat="1" applyFont="1" applyFill="1" applyBorder="1" applyAlignment="1">
      <alignment horizontal="center" vertical="center" wrapText="1"/>
      <protection/>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xf>
    <xf numFmtId="0" fontId="11" fillId="0" borderId="10" xfId="0" applyFont="1" applyFill="1" applyBorder="1" applyAlignment="1">
      <alignment horizontal="center" vertical="center"/>
    </xf>
    <xf numFmtId="176" fontId="11" fillId="0" borderId="10" xfId="0" applyNumberFormat="1" applyFont="1" applyFill="1" applyBorder="1" applyAlignment="1">
      <alignment horizontal="center" vertical="center" wrapText="1"/>
    </xf>
    <xf numFmtId="176" fontId="11" fillId="24" borderId="10" xfId="147" applyNumberFormat="1" applyFont="1" applyFill="1" applyBorder="1" applyAlignment="1">
      <alignment horizontal="center" vertical="center" wrapText="1"/>
      <protection/>
    </xf>
    <xf numFmtId="0" fontId="11" fillId="24" borderId="10" xfId="0" applyFont="1" applyFill="1" applyBorder="1" applyAlignment="1">
      <alignment horizontal="center"/>
    </xf>
    <xf numFmtId="0" fontId="11" fillId="24" borderId="10" xfId="0" applyFont="1" applyFill="1" applyBorder="1" applyAlignment="1">
      <alignment horizontal="center" vertical="center"/>
    </xf>
    <xf numFmtId="0" fontId="11" fillId="24" borderId="10" xfId="0" applyFont="1" applyFill="1" applyBorder="1" applyAlignment="1">
      <alignment horizontal="left" vertical="center"/>
    </xf>
    <xf numFmtId="0" fontId="5" fillId="0" borderId="10" xfId="147" applyNumberFormat="1" applyFont="1" applyBorder="1" applyAlignment="1">
      <alignment horizontal="center" vertical="center" wrapText="1"/>
      <protection/>
    </xf>
    <xf numFmtId="0" fontId="5" fillId="0" borderId="10" xfId="147" applyFont="1" applyBorder="1" applyAlignment="1">
      <alignment horizontal="left" vertical="center" wrapText="1"/>
      <protection/>
    </xf>
    <xf numFmtId="0" fontId="5" fillId="0" borderId="10" xfId="147" applyFont="1" applyBorder="1" applyAlignment="1">
      <alignment horizontal="center" vertical="center" wrapText="1"/>
      <protection/>
    </xf>
    <xf numFmtId="0" fontId="3" fillId="0" borderId="10" xfId="147" applyNumberFormat="1" applyFont="1" applyBorder="1" applyAlignment="1">
      <alignment horizontal="center" vertical="center" wrapText="1"/>
      <protection/>
    </xf>
    <xf numFmtId="0" fontId="11" fillId="0" borderId="10" xfId="147" applyNumberFormat="1" applyFont="1" applyFill="1" applyBorder="1" applyAlignment="1">
      <alignment horizontal="center" vertical="center" wrapText="1"/>
      <protection/>
    </xf>
    <xf numFmtId="0" fontId="11" fillId="0" borderId="10" xfId="148" applyNumberFormat="1" applyFont="1" applyFill="1" applyBorder="1" applyAlignment="1">
      <alignment horizontal="left" vertical="center" wrapText="1"/>
      <protection/>
    </xf>
    <xf numFmtId="0" fontId="11" fillId="0" borderId="10" xfId="148" applyNumberFormat="1" applyFont="1" applyFill="1" applyBorder="1" applyAlignment="1">
      <alignment horizontal="center" vertical="center" wrapText="1"/>
      <protection/>
    </xf>
    <xf numFmtId="0" fontId="6" fillId="24" borderId="10" xfId="147" applyNumberFormat="1" applyFont="1" applyFill="1" applyBorder="1" applyAlignment="1">
      <alignment horizontal="center" vertical="center" wrapText="1"/>
      <protection/>
    </xf>
    <xf numFmtId="0" fontId="6" fillId="24" borderId="10" xfId="148" applyNumberFormat="1" applyFont="1" applyFill="1" applyBorder="1" applyAlignment="1">
      <alignment horizontal="left" vertical="center" wrapText="1"/>
      <protection/>
    </xf>
    <xf numFmtId="0" fontId="11" fillId="24" borderId="10" xfId="151" applyNumberFormat="1" applyFont="1" applyFill="1" applyBorder="1" applyAlignment="1">
      <alignment horizontal="center" vertical="center" wrapText="1"/>
      <protection/>
    </xf>
    <xf numFmtId="0" fontId="16" fillId="24" borderId="10" xfId="147" applyNumberFormat="1" applyFont="1" applyFill="1" applyBorder="1" applyAlignment="1">
      <alignment horizontal="center" vertical="center" wrapText="1"/>
      <protection/>
    </xf>
    <xf numFmtId="0" fontId="3" fillId="0" borderId="0" xfId="147" applyFont="1" applyAlignment="1">
      <alignment vertical="center"/>
      <protection/>
    </xf>
    <xf numFmtId="0" fontId="11" fillId="24" borderId="10" xfId="147" applyFont="1" applyFill="1" applyBorder="1" applyAlignment="1">
      <alignment horizontal="center" vertical="center" wrapText="1"/>
      <protection/>
    </xf>
    <xf numFmtId="0" fontId="11" fillId="24" borderId="10" xfId="147" applyFont="1" applyFill="1" applyBorder="1" applyAlignment="1">
      <alignment vertical="center" wrapText="1"/>
      <protection/>
    </xf>
    <xf numFmtId="0" fontId="4" fillId="24" borderId="10" xfId="147" applyNumberFormat="1" applyFont="1" applyFill="1" applyBorder="1" applyAlignment="1">
      <alignment vertical="center" wrapText="1"/>
      <protection/>
    </xf>
    <xf numFmtId="176" fontId="5" fillId="0" borderId="10" xfId="0" applyNumberFormat="1" applyFont="1" applyFill="1" applyBorder="1" applyAlignment="1">
      <alignment horizontal="center" vertical="center" wrapText="1"/>
    </xf>
    <xf numFmtId="176" fontId="17" fillId="0" borderId="10" xfId="0" applyNumberFormat="1" applyFont="1" applyFill="1" applyBorder="1" applyAlignment="1">
      <alignment horizontal="center" vertical="center" wrapText="1"/>
    </xf>
    <xf numFmtId="176" fontId="14" fillId="0" borderId="10" xfId="147" applyNumberFormat="1" applyFont="1" applyFill="1" applyBorder="1" applyAlignment="1">
      <alignment horizontal="center" vertical="center" wrapText="1"/>
      <protection/>
    </xf>
    <xf numFmtId="176" fontId="19" fillId="24" borderId="10" xfId="0" applyNumberFormat="1" applyFont="1" applyFill="1" applyBorder="1" applyAlignment="1">
      <alignment horizontal="center" vertical="center" wrapText="1"/>
    </xf>
    <xf numFmtId="0" fontId="5" fillId="0" borderId="10" xfId="147" applyFont="1" applyBorder="1" applyAlignment="1">
      <alignment vertical="center" wrapText="1"/>
      <protection/>
    </xf>
    <xf numFmtId="0" fontId="3" fillId="0" borderId="10" xfId="147" applyNumberFormat="1" applyFont="1" applyBorder="1" applyAlignment="1">
      <alignment vertical="center" wrapText="1"/>
      <protection/>
    </xf>
    <xf numFmtId="0" fontId="13" fillId="0" borderId="11" xfId="147" applyFont="1" applyBorder="1" applyAlignment="1">
      <alignment horizontal="center" vertical="center" wrapText="1"/>
      <protection/>
    </xf>
    <xf numFmtId="0" fontId="13" fillId="0" borderId="12" xfId="147" applyFont="1" applyBorder="1" applyAlignment="1">
      <alignment horizontal="center" vertical="center" wrapText="1"/>
      <protection/>
    </xf>
    <xf numFmtId="0" fontId="13" fillId="0" borderId="12" xfId="147" applyFont="1" applyFill="1" applyBorder="1" applyAlignment="1">
      <alignment horizontal="center" vertical="center" wrapText="1"/>
      <protection/>
    </xf>
    <xf numFmtId="0" fontId="13" fillId="24" borderId="13" xfId="148" applyNumberFormat="1" applyFont="1" applyFill="1" applyBorder="1" applyAlignment="1">
      <alignment horizontal="center" vertical="center" wrapText="1"/>
      <protection/>
    </xf>
    <xf numFmtId="0" fontId="13" fillId="24" borderId="11" xfId="148" applyNumberFormat="1" applyFont="1" applyFill="1" applyBorder="1" applyAlignment="1">
      <alignment horizontal="center" vertical="center" wrapText="1"/>
      <protection/>
    </xf>
    <xf numFmtId="0" fontId="11" fillId="0" borderId="10" xfId="147" applyNumberFormat="1" applyFont="1" applyFill="1" applyBorder="1" applyAlignment="1">
      <alignment vertical="center" wrapText="1"/>
      <protection/>
    </xf>
    <xf numFmtId="0" fontId="9" fillId="24" borderId="10" xfId="147" applyNumberFormat="1" applyFont="1" applyFill="1" applyBorder="1" applyAlignment="1">
      <alignment vertical="center" wrapText="1"/>
      <protection/>
    </xf>
    <xf numFmtId="0" fontId="6" fillId="24" borderId="10" xfId="147" applyNumberFormat="1" applyFont="1" applyFill="1" applyBorder="1" applyAlignment="1">
      <alignment vertical="center" wrapText="1"/>
      <protection/>
    </xf>
    <xf numFmtId="0" fontId="20" fillId="24" borderId="10" xfId="148" applyNumberFormat="1" applyFont="1" applyFill="1" applyBorder="1" applyAlignment="1">
      <alignment horizontal="center" vertical="center" wrapText="1"/>
      <protection/>
    </xf>
    <xf numFmtId="0" fontId="3" fillId="24" borderId="10" xfId="142" applyNumberFormat="1" applyFont="1" applyFill="1" applyBorder="1" applyAlignment="1">
      <alignment horizontal="center" vertical="center" wrapText="1"/>
      <protection/>
    </xf>
    <xf numFmtId="0" fontId="11" fillId="24" borderId="10" xfId="137" applyNumberFormat="1" applyFont="1" applyFill="1" applyBorder="1" applyAlignment="1">
      <alignment horizontal="center" vertical="center" wrapText="1"/>
      <protection/>
    </xf>
    <xf numFmtId="0" fontId="6" fillId="24" borderId="10" xfId="148" applyNumberFormat="1" applyFont="1" applyFill="1" applyBorder="1" applyAlignment="1">
      <alignment horizontal="center" vertical="center" wrapText="1"/>
      <protection/>
    </xf>
    <xf numFmtId="0" fontId="3" fillId="0" borderId="10" xfId="147" applyNumberFormat="1" applyFont="1" applyFill="1" applyBorder="1" applyAlignment="1">
      <alignment horizontal="left" vertical="center" wrapText="1"/>
      <protection/>
    </xf>
    <xf numFmtId="0" fontId="11" fillId="24" borderId="10" xfId="148" applyNumberFormat="1" applyFont="1" applyFill="1" applyBorder="1" applyAlignment="1">
      <alignment horizontal="center" vertical="center" wrapText="1" shrinkToFit="1"/>
      <protection/>
    </xf>
    <xf numFmtId="0" fontId="10" fillId="24" borderId="10" xfId="148" applyNumberFormat="1" applyFont="1" applyFill="1" applyBorder="1" applyAlignment="1">
      <alignment horizontal="center" vertical="center" wrapText="1" shrinkToFit="1"/>
      <protection/>
    </xf>
    <xf numFmtId="0" fontId="6" fillId="0" borderId="10" xfId="147" applyFont="1" applyBorder="1" applyAlignment="1">
      <alignment horizontal="center" vertical="center" wrapText="1"/>
      <protection/>
    </xf>
    <xf numFmtId="0" fontId="6" fillId="0" borderId="10" xfId="147" applyFont="1" applyBorder="1" applyAlignment="1">
      <alignment horizontal="left" vertical="center" wrapText="1"/>
      <protection/>
    </xf>
    <xf numFmtId="0" fontId="5" fillId="0" borderId="10" xfId="147" applyFont="1" applyBorder="1" applyAlignment="1">
      <alignment horizontal="center" vertical="center"/>
      <protection/>
    </xf>
    <xf numFmtId="0" fontId="5" fillId="0" borderId="10" xfId="147" applyFont="1" applyBorder="1" applyAlignment="1">
      <alignment horizontal="left" vertical="center"/>
      <protection/>
    </xf>
    <xf numFmtId="0" fontId="5" fillId="0" borderId="10" xfId="147" applyNumberFormat="1" applyFont="1" applyFill="1" applyBorder="1" applyAlignment="1">
      <alignment horizontal="center" vertical="center" wrapText="1"/>
      <protection/>
    </xf>
    <xf numFmtId="0" fontId="6" fillId="0" borderId="10" xfId="147" applyFont="1" applyBorder="1" applyAlignment="1">
      <alignment horizontal="center" vertical="center"/>
      <protection/>
    </xf>
    <xf numFmtId="0" fontId="6" fillId="0" borderId="10" xfId="147" applyFont="1" applyBorder="1" applyAlignment="1">
      <alignment horizontal="left" vertical="center"/>
      <protection/>
    </xf>
    <xf numFmtId="0" fontId="6" fillId="0" borderId="10" xfId="147" applyNumberFormat="1" applyFont="1" applyFill="1" applyBorder="1" applyAlignment="1">
      <alignment horizontal="center" vertical="center" wrapText="1"/>
      <protection/>
    </xf>
    <xf numFmtId="0" fontId="11" fillId="0" borderId="10" xfId="147" applyFont="1" applyFill="1" applyBorder="1" applyAlignment="1">
      <alignment horizontal="center" vertical="center"/>
      <protection/>
    </xf>
    <xf numFmtId="0" fontId="11" fillId="0" borderId="10" xfId="147" applyFont="1" applyFill="1" applyBorder="1" applyAlignment="1">
      <alignment horizontal="center" vertical="center" wrapText="1"/>
      <protection/>
    </xf>
    <xf numFmtId="0" fontId="11" fillId="0" borderId="10" xfId="147" applyFont="1" applyFill="1" applyBorder="1" applyAlignment="1">
      <alignment horizontal="left" vertical="center" wrapText="1"/>
      <protection/>
    </xf>
    <xf numFmtId="0" fontId="13" fillId="24" borderId="12" xfId="148" applyNumberFormat="1" applyFont="1" applyFill="1" applyBorder="1" applyAlignment="1">
      <alignment horizontal="center" vertical="center" wrapText="1"/>
      <protection/>
    </xf>
    <xf numFmtId="0" fontId="20" fillId="24" borderId="13" xfId="148" applyNumberFormat="1" applyFont="1" applyFill="1" applyBorder="1" applyAlignment="1">
      <alignment horizontal="center" vertical="center" wrapText="1"/>
      <protection/>
    </xf>
    <xf numFmtId="0" fontId="11" fillId="24" borderId="10" xfId="148" applyNumberFormat="1" applyFont="1" applyFill="1" applyBorder="1" applyAlignment="1">
      <alignment vertical="center" wrapText="1" shrinkToFit="1"/>
      <protection/>
    </xf>
    <xf numFmtId="0" fontId="6" fillId="0" borderId="10" xfId="147" applyFont="1" applyBorder="1" applyAlignment="1">
      <alignment vertical="center" wrapText="1"/>
      <protection/>
    </xf>
    <xf numFmtId="0" fontId="6" fillId="0" borderId="10" xfId="147" applyNumberFormat="1" applyFont="1" applyBorder="1" applyAlignment="1">
      <alignment vertical="center" wrapText="1"/>
      <protection/>
    </xf>
    <xf numFmtId="0" fontId="20" fillId="24" borderId="10" xfId="147" applyFont="1" applyFill="1" applyBorder="1" applyAlignment="1">
      <alignment horizontal="center" vertical="center" wrapText="1"/>
      <protection/>
    </xf>
    <xf numFmtId="0" fontId="10" fillId="0" borderId="10" xfId="147" applyNumberFormat="1" applyFont="1" applyBorder="1" applyAlignment="1">
      <alignment vertical="center" wrapText="1"/>
      <protection/>
    </xf>
    <xf numFmtId="0" fontId="3" fillId="24" borderId="10" xfId="147" applyFont="1" applyFill="1" applyBorder="1" applyAlignment="1">
      <alignment vertical="center" wrapText="1"/>
      <protection/>
    </xf>
    <xf numFmtId="0" fontId="13" fillId="24" borderId="10" xfId="148" applyNumberFormat="1" applyFont="1" applyFill="1" applyBorder="1" applyAlignment="1">
      <alignment horizontal="center" vertical="center"/>
      <protection/>
    </xf>
    <xf numFmtId="0" fontId="13" fillId="24" borderId="12" xfId="148" applyNumberFormat="1" applyFont="1" applyFill="1" applyBorder="1" applyAlignment="1">
      <alignment horizontal="center" vertical="center"/>
      <protection/>
    </xf>
    <xf numFmtId="0" fontId="4" fillId="0" borderId="10" xfId="147" applyNumberFormat="1" applyFont="1" applyFill="1" applyBorder="1" applyAlignment="1">
      <alignment vertical="center" wrapText="1"/>
      <protection/>
    </xf>
    <xf numFmtId="0" fontId="13" fillId="0" borderId="10" xfId="147" applyNumberFormat="1" applyFont="1" applyFill="1" applyBorder="1" applyAlignment="1">
      <alignment horizontal="center" vertical="center" wrapText="1"/>
      <protection/>
    </xf>
    <xf numFmtId="0" fontId="6" fillId="0" borderId="10" xfId="147" applyNumberFormat="1" applyFont="1" applyFill="1" applyBorder="1" applyAlignment="1">
      <alignment vertical="center" wrapText="1"/>
      <protection/>
    </xf>
    <xf numFmtId="0" fontId="20" fillId="0" borderId="10" xfId="147" applyFont="1" applyBorder="1" applyAlignment="1">
      <alignment horizontal="center" vertical="center" wrapText="1"/>
      <protection/>
    </xf>
    <xf numFmtId="0" fontId="20" fillId="0" borderId="10" xfId="147" applyNumberFormat="1" applyFont="1" applyFill="1" applyBorder="1" applyAlignment="1">
      <alignment horizontal="center" vertical="center" wrapText="1"/>
      <protection/>
    </xf>
    <xf numFmtId="0" fontId="20" fillId="0" borderId="10" xfId="147" applyFont="1" applyFill="1" applyBorder="1" applyAlignment="1">
      <alignment horizontal="center" vertical="center" wrapText="1"/>
      <protection/>
    </xf>
    <xf numFmtId="0" fontId="6" fillId="24" borderId="0" xfId="147" applyFont="1" applyFill="1" applyBorder="1" applyAlignment="1">
      <alignment horizontal="center" vertical="center" wrapText="1"/>
      <protection/>
    </xf>
    <xf numFmtId="0" fontId="13" fillId="0" borderId="11" xfId="147" applyFont="1" applyFill="1" applyBorder="1" applyAlignment="1">
      <alignment horizontal="center" vertical="center" wrapText="1"/>
      <protection/>
    </xf>
    <xf numFmtId="0" fontId="13" fillId="0" borderId="12" xfId="147" applyNumberFormat="1" applyFont="1" applyFill="1" applyBorder="1" applyAlignment="1">
      <alignment horizontal="center" vertical="center" wrapText="1"/>
      <protection/>
    </xf>
    <xf numFmtId="0" fontId="13" fillId="0" borderId="13" xfId="147" applyFont="1" applyFill="1" applyBorder="1" applyAlignment="1">
      <alignment horizontal="center" vertical="center" wrapText="1"/>
      <protection/>
    </xf>
    <xf numFmtId="0" fontId="6" fillId="0" borderId="0" xfId="147" applyFont="1" applyBorder="1" applyAlignment="1">
      <alignment horizontal="center" vertical="center" wrapText="1"/>
      <protection/>
    </xf>
    <xf numFmtId="0" fontId="6" fillId="0" borderId="0" xfId="147" applyFont="1">
      <alignment/>
      <protection/>
    </xf>
    <xf numFmtId="0" fontId="6" fillId="0" borderId="10" xfId="147" applyFont="1" applyFill="1" applyBorder="1" applyAlignment="1">
      <alignment horizontal="center" vertical="center" wrapText="1"/>
      <protection/>
    </xf>
    <xf numFmtId="0" fontId="10" fillId="0" borderId="10" xfId="147" applyFont="1" applyBorder="1" applyAlignment="1">
      <alignment vertical="center" wrapText="1"/>
      <protection/>
    </xf>
    <xf numFmtId="0" fontId="10" fillId="0" borderId="10" xfId="147" applyFont="1" applyFill="1" applyBorder="1" applyAlignment="1">
      <alignment horizontal="center" vertical="center" wrapText="1"/>
      <protection/>
    </xf>
    <xf numFmtId="0" fontId="3" fillId="0" borderId="10" xfId="147" applyFont="1" applyBorder="1" applyAlignment="1">
      <alignment horizontal="justify" vertical="center"/>
      <protection/>
    </xf>
    <xf numFmtId="0" fontId="10" fillId="0" borderId="10" xfId="147" applyFont="1" applyFill="1" applyBorder="1" applyAlignment="1">
      <alignment horizontal="left" vertical="center" wrapText="1"/>
      <protection/>
    </xf>
    <xf numFmtId="0" fontId="11" fillId="24" borderId="10" xfId="148" applyNumberFormat="1" applyFont="1" applyFill="1" applyBorder="1" applyAlignment="1">
      <alignment horizontal="left" vertical="center" wrapText="1" shrinkToFit="1"/>
      <protection/>
    </xf>
    <xf numFmtId="0" fontId="4" fillId="0" borderId="10" xfId="147" applyNumberFormat="1" applyFont="1" applyFill="1" applyBorder="1" applyAlignment="1">
      <alignment horizontal="center" vertical="center" wrapText="1"/>
      <protection/>
    </xf>
    <xf numFmtId="0" fontId="10" fillId="0" borderId="10" xfId="147" applyNumberFormat="1" applyFont="1" applyFill="1" applyBorder="1" applyAlignment="1">
      <alignment horizontal="left" vertical="center" wrapText="1"/>
      <protection/>
    </xf>
    <xf numFmtId="0" fontId="5" fillId="0" borderId="10" xfId="148" applyNumberFormat="1" applyFont="1" applyFill="1" applyBorder="1" applyAlignment="1">
      <alignment horizontal="center" vertical="center" wrapText="1"/>
      <protection/>
    </xf>
    <xf numFmtId="0" fontId="5" fillId="0" borderId="10" xfId="148" applyNumberFormat="1" applyFont="1" applyFill="1" applyBorder="1" applyAlignment="1">
      <alignment horizontal="left" vertical="center" wrapText="1"/>
      <protection/>
    </xf>
    <xf numFmtId="0" fontId="11" fillId="24" borderId="10" xfId="148" applyNumberFormat="1" applyFont="1" applyFill="1" applyBorder="1" applyAlignment="1">
      <alignment horizontal="center" vertical="center"/>
      <protection/>
    </xf>
    <xf numFmtId="0" fontId="3" fillId="0" borderId="10" xfId="147" applyNumberFormat="1" applyFont="1" applyBorder="1" applyAlignment="1">
      <alignment horizontal="center" vertical="center"/>
      <protection/>
    </xf>
    <xf numFmtId="0" fontId="11" fillId="24" borderId="10" xfId="147" applyNumberFormat="1" applyFont="1" applyFill="1" applyBorder="1" applyAlignment="1">
      <alignment horizontal="center" vertical="center"/>
      <protection/>
    </xf>
    <xf numFmtId="0" fontId="20" fillId="0" borderId="10" xfId="147" applyFont="1" applyBorder="1" applyAlignment="1">
      <alignment horizontal="center" vertical="center"/>
      <protection/>
    </xf>
    <xf numFmtId="0" fontId="13" fillId="0" borderId="11" xfId="147" applyFont="1" applyBorder="1" applyAlignment="1">
      <alignment horizontal="center" vertical="center"/>
      <protection/>
    </xf>
    <xf numFmtId="0" fontId="20" fillId="0" borderId="13" xfId="147" applyFont="1" applyFill="1" applyBorder="1" applyAlignment="1">
      <alignment horizontal="center" vertical="center" wrapText="1"/>
      <protection/>
    </xf>
    <xf numFmtId="0" fontId="5" fillId="0" borderId="10" xfId="147" applyNumberFormat="1" applyFont="1" applyFill="1" applyBorder="1" applyAlignment="1">
      <alignment vertical="center" wrapText="1"/>
      <protection/>
    </xf>
    <xf numFmtId="0" fontId="10" fillId="0" borderId="10" xfId="147" applyNumberFormat="1" applyFont="1" applyFill="1" applyBorder="1" applyAlignment="1">
      <alignment vertical="center" wrapText="1"/>
      <protection/>
    </xf>
    <xf numFmtId="0" fontId="11" fillId="24" borderId="12" xfId="147" applyNumberFormat="1" applyFont="1" applyFill="1" applyBorder="1" applyAlignment="1">
      <alignment vertical="center" wrapText="1"/>
      <protection/>
    </xf>
    <xf numFmtId="0" fontId="13" fillId="24" borderId="14" xfId="148" applyNumberFormat="1" applyFont="1" applyFill="1" applyBorder="1" applyAlignment="1">
      <alignment horizontal="center" vertical="center" wrapText="1"/>
      <protection/>
    </xf>
    <xf numFmtId="0" fontId="11" fillId="24" borderId="10" xfId="148" applyFont="1" applyFill="1" applyBorder="1" applyAlignment="1">
      <alignment horizontal="center" vertical="center" wrapText="1" shrinkToFit="1"/>
      <protection/>
    </xf>
    <xf numFmtId="0" fontId="3" fillId="24" borderId="10" xfId="147" applyNumberFormat="1" applyFont="1" applyFill="1" applyBorder="1" applyAlignment="1">
      <alignment vertical="top" wrapText="1"/>
      <protection/>
    </xf>
    <xf numFmtId="0" fontId="5" fillId="0" borderId="10" xfId="148" applyNumberFormat="1" applyFont="1" applyFill="1" applyBorder="1" applyAlignment="1">
      <alignment vertical="center" wrapText="1"/>
      <protection/>
    </xf>
    <xf numFmtId="0" fontId="15" fillId="0" borderId="10" xfId="148" applyNumberFormat="1" applyFont="1" applyFill="1" applyBorder="1" applyAlignment="1">
      <alignment horizontal="center" vertical="center" wrapText="1"/>
      <protection/>
    </xf>
    <xf numFmtId="0" fontId="5" fillId="0" borderId="0" xfId="147" applyFont="1" applyFill="1">
      <alignment/>
      <protection/>
    </xf>
    <xf numFmtId="0" fontId="13" fillId="0" borderId="10" xfId="147" applyNumberFormat="1" applyFont="1" applyBorder="1" applyAlignment="1">
      <alignment horizontal="center" vertical="center" wrapText="1"/>
      <protection/>
    </xf>
    <xf numFmtId="0" fontId="13" fillId="0" borderId="13" xfId="147" applyNumberFormat="1" applyFont="1" applyBorder="1" applyAlignment="1">
      <alignment horizontal="center" vertical="center" wrapText="1"/>
      <protection/>
    </xf>
    <xf numFmtId="0" fontId="15" fillId="0" borderId="10" xfId="147" applyNumberFormat="1" applyFont="1" applyBorder="1" applyAlignment="1">
      <alignment horizontal="center" vertical="center" wrapText="1"/>
      <protection/>
    </xf>
    <xf numFmtId="0" fontId="15" fillId="24" borderId="10" xfId="147" applyFont="1" applyFill="1" applyBorder="1" applyAlignment="1">
      <alignment horizontal="center" vertical="center" wrapText="1"/>
      <protection/>
    </xf>
    <xf numFmtId="0" fontId="11" fillId="0" borderId="10" xfId="148" applyNumberFormat="1" applyFont="1" applyFill="1" applyBorder="1" applyAlignment="1">
      <alignment vertical="center" wrapText="1"/>
      <protection/>
    </xf>
    <xf numFmtId="0" fontId="44" fillId="0" borderId="0" xfId="0" applyFont="1" applyAlignment="1">
      <alignment vertical="center"/>
    </xf>
    <xf numFmtId="0" fontId="45" fillId="0" borderId="0" xfId="0" applyFont="1" applyAlignment="1">
      <alignment vertical="center"/>
    </xf>
  </cellXfs>
  <cellStyles count="70">
    <cellStyle name="Normal" xfId="0"/>
    <cellStyle name="Percent" xfId="15"/>
    <cellStyle name="Currency" xfId="16"/>
    <cellStyle name="Currency [0]" xfId="17"/>
    <cellStyle name="Comma" xfId="18"/>
    <cellStyle name="Comma [0]" xfId="19"/>
    <cellStyle name="20% - 强调文字颜色 3" xfId="90"/>
    <cellStyle name="输入" xfId="91"/>
    <cellStyle name="差" xfId="92"/>
    <cellStyle name="_国家" xfId="93"/>
    <cellStyle name="40% - 强调文字颜色 3" xfId="94"/>
    <cellStyle name="60% - 强调文字颜色 3" xfId="95"/>
    <cellStyle name="Hyperlink" xfId="96"/>
    <cellStyle name="Followed Hyperlink" xfId="97"/>
    <cellStyle name="注释" xfId="98"/>
    <cellStyle name="60% - 强调文字颜色 2" xfId="99"/>
    <cellStyle name="标题 4" xfId="100"/>
    <cellStyle name="警告文本" xfId="101"/>
    <cellStyle name="_ET_STYLE_NoName_00_" xfId="102"/>
    <cellStyle name="标题" xfId="103"/>
    <cellStyle name="常规 6_2013年建设项目计划表_国家" xfId="104"/>
    <cellStyle name="解释性文本" xfId="105"/>
    <cellStyle name="标题 1" xfId="106"/>
    <cellStyle name="标题 2" xfId="107"/>
    <cellStyle name="常规_国家_1" xfId="108"/>
    <cellStyle name="60% - 强调文字颜色 1" xfId="109"/>
    <cellStyle name="标题 3" xfId="110"/>
    <cellStyle name="60% - 强调文字颜色 4" xfId="111"/>
    <cellStyle name="输出" xfId="112"/>
    <cellStyle name="计算" xfId="113"/>
    <cellStyle name="常规 6_2013年建设项目计划表" xfId="114"/>
    <cellStyle name="检查单元格" xfId="115"/>
    <cellStyle name="强调文字颜色 2" xfId="116"/>
    <cellStyle name="_乐都县”十二五“项目规划表（新）" xfId="117"/>
    <cellStyle name="20% - 强调文字颜色 6" xfId="118"/>
    <cellStyle name="链接单元格" xfId="119"/>
    <cellStyle name="汇总" xfId="120"/>
    <cellStyle name="好" xfId="121"/>
    <cellStyle name="适中" xfId="122"/>
    <cellStyle name="20% - 强调文字颜色 5" xfId="123"/>
    <cellStyle name="强调文字颜色 1" xfId="124"/>
    <cellStyle name="20% - 强调文字颜色 1" xfId="125"/>
    <cellStyle name="40% - 强调文字颜色 1" xfId="126"/>
    <cellStyle name="20% - 强调文字颜色 2" xfId="127"/>
    <cellStyle name="40% - 强调文字颜色 2" xfId="128"/>
    <cellStyle name="强调文字颜色 3" xfId="129"/>
    <cellStyle name="强调文字颜色 4" xfId="130"/>
    <cellStyle name="20% - 强调文字颜色 4" xfId="131"/>
    <cellStyle name="40% - 强调文字颜色 4" xfId="132"/>
    <cellStyle name="强调文字颜色 5" xfId="133"/>
    <cellStyle name="40% - 强调文字颜色 5" xfId="134"/>
    <cellStyle name="60% - 强调文字颜色 5" xfId="135"/>
    <cellStyle name="强调文字颜色 6" xfId="136"/>
    <cellStyle name="常规 10" xfId="137"/>
    <cellStyle name="40% - 强调文字颜色 6" xfId="138"/>
    <cellStyle name="60% - 强调文字颜色 6" xfId="139"/>
    <cellStyle name="_国家2014" xfId="140"/>
    <cellStyle name="_乐都县2013年中小学标准化学校建设工程投资计划表" xfId="141"/>
    <cellStyle name="常规 5" xfId="142"/>
    <cellStyle name="常规 14" xfId="143"/>
    <cellStyle name="常规 2" xfId="144"/>
    <cellStyle name="常规 3" xfId="145"/>
    <cellStyle name="常规 4" xfId="146"/>
    <cellStyle name="常规_Sheet1" xfId="147"/>
    <cellStyle name="常规_Sheet1_1" xfId="148"/>
    <cellStyle name="常规_Sheet1_2" xfId="149"/>
    <cellStyle name="常规_Sheet2" xfId="150"/>
    <cellStyle name="常规_Sheet7" xfId="151"/>
    <cellStyle name="普通_活用表_亿元表" xfId="152"/>
    <cellStyle name="样式 1" xfId="15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s>
</file>

<file path=xl/worksheets/_rels/sheet4.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IA240"/>
  <sheetViews>
    <sheetView zoomScale="85" zoomScaleNormal="85" workbookViewId="0" topLeftCell="A84">
      <selection activeCell="K92" sqref="K92"/>
    </sheetView>
  </sheetViews>
  <sheetFormatPr defaultColWidth="8.75390625" defaultColWidthPt="52.5" defaultRowHeight="14.25"/>
  <cols>
    <col min="1" max="1" width="3.875" widthPt="23.25" style="9" customWidth="1"/>
    <col min="2" max="2" width="17.25390625" widthPt="103.5" style="10" customWidth="1"/>
    <col min="3" max="3" width="5.375" widthPt="32.25" style="1" customWidth="1"/>
    <col min="4" max="4" width="25.875" widthPt="155.25" style="1" customWidth="1"/>
    <col min="5" max="5" width="6.75390625" widthPt="40.5" style="9" customWidth="1"/>
    <col min="6" max="6" width="10.25390625" widthPt="61.5" style="1" customWidth="1"/>
    <col min="7" max="7" width="7.50390625" widthPt="45" style="1" customWidth="1"/>
    <col min="8" max="8" width="17.25390625" widthPt="103.5" style="1" customWidth="1"/>
    <col min="9" max="9" width="31.00390625" widthPt="186" style="1" customWidth="1"/>
    <col min="10" max="10" width="10.375" widthPt="62.25" style="1" customWidth="1"/>
    <col min="11" max="11" width="23.125" widthPt="138.75" style="1" customWidth="1"/>
    <col min="12" max="12" width="8.75390625" widthPt="52.5" style="1" customWidth="1"/>
    <col min="13" max="13" width="12.25390625" widthPt="73.5" style="1" customWidth="1"/>
    <col min="14" max="14" width="7.50390625" widthPt="45" style="1" customWidth="1"/>
    <col min="15" max="21" width="9.00390625" widthPt="54" style="1" bestFit="1" customWidth="1"/>
    <col min="22" max="245" width="8.75390625" widthPt="52.5" style="1" customWidth="1"/>
  </cols>
  <sheetData>
    <row r="1" spans="1:235" ht="42.75" customHeight="1">
      <c r="A1" s="11" t="s">
        <v>0</v>
      </c>
      <c r="B1" s="11"/>
      <c r="C1" s="11"/>
      <c r="D1" s="11"/>
      <c r="E1" s="11"/>
      <c r="F1" s="11"/>
      <c r="G1" s="11"/>
      <c r="H1" s="11"/>
      <c r="I1" s="83"/>
      <c r="J1" s="11"/>
      <c r="K1" s="11"/>
      <c r="L1" s="11"/>
      <c r="M1" s="11"/>
      <c r="N1" s="11"/>
      <c r="O1" s="84"/>
      <c r="P1" s="84"/>
      <c r="Q1" s="84"/>
      <c r="R1" s="84"/>
      <c r="S1" s="84"/>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row>
    <row r="2" spans="1:235" ht="22.5" customHeight="1">
      <c r="A2" s="12"/>
      <c r="B2" s="12"/>
      <c r="C2" s="12"/>
      <c r="D2" s="12"/>
      <c r="E2" s="13"/>
      <c r="F2" s="13"/>
      <c r="G2" s="13"/>
      <c r="H2" s="13"/>
      <c r="I2" s="85"/>
      <c r="J2" s="86" t="s">
        <v>1</v>
      </c>
      <c r="K2" s="86"/>
      <c r="L2" s="87"/>
      <c r="M2" s="87" t="s">
        <v>2</v>
      </c>
      <c r="N2" s="87"/>
      <c r="O2" s="88"/>
      <c r="P2" s="88"/>
      <c r="Q2" s="88"/>
      <c r="R2" s="88"/>
      <c r="S2" s="88"/>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row>
    <row r="3" spans="1:235" s="1" customFormat="1" ht="67.5" customHeight="1">
      <c r="A3" s="14" t="s">
        <v>3</v>
      </c>
      <c r="B3" s="14" t="s">
        <v>4</v>
      </c>
      <c r="C3" s="14" t="s">
        <v>5</v>
      </c>
      <c r="D3" s="14" t="s">
        <v>6</v>
      </c>
      <c r="E3" s="14" t="s">
        <v>7</v>
      </c>
      <c r="F3" s="14" t="s">
        <v>8</v>
      </c>
      <c r="G3" s="14" t="s">
        <v>9</v>
      </c>
      <c r="H3" s="14" t="s">
        <v>10</v>
      </c>
      <c r="I3" s="14" t="s">
        <v>11</v>
      </c>
      <c r="J3" s="14" t="s">
        <v>12</v>
      </c>
      <c r="K3" s="14" t="s">
        <v>13</v>
      </c>
      <c r="L3" s="14" t="s">
        <v>14</v>
      </c>
      <c r="M3" s="14" t="s">
        <v>15</v>
      </c>
      <c r="N3" s="14" t="s">
        <v>16</v>
      </c>
      <c r="O3" s="89"/>
      <c r="P3" s="89"/>
      <c r="Q3" s="89"/>
      <c r="R3" s="89"/>
      <c r="S3" s="89"/>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row>
    <row r="4" spans="1:235" s="2" customFormat="1" ht="30.75" customHeight="1">
      <c r="A4" s="15"/>
      <c r="B4" s="16" t="s">
        <v>17</v>
      </c>
      <c r="C4" s="17"/>
      <c r="D4" s="17"/>
      <c r="E4" s="4"/>
      <c r="F4" s="17">
        <f aca="true" t="shared" si="0" ref="F4:J4">SUM(F7+F14+F21+F28+F36+F41+F66+F81+F94+F100+F108+F116+F121+F184+F212+F215+F220+F224+F237)</f>
        <v>1628039.812</v>
      </c>
      <c r="G4" s="17">
        <f t="shared" si="0"/>
        <v>265301.655</v>
      </c>
      <c r="H4" s="17"/>
      <c r="I4" s="17"/>
      <c r="J4" s="17">
        <f t="shared" si="0"/>
        <v>439107.737</v>
      </c>
      <c r="K4" s="17"/>
      <c r="L4" s="17"/>
      <c r="M4" s="17"/>
      <c r="N4" s="17"/>
      <c r="O4" s="90"/>
      <c r="P4" s="90"/>
      <c r="Q4" s="90"/>
      <c r="R4" s="90"/>
      <c r="S4" s="90"/>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row>
    <row r="5" spans="1:235" s="2" customFormat="1" ht="28.5" customHeight="1">
      <c r="A5" s="15"/>
      <c r="B5" s="16" t="s">
        <v>18</v>
      </c>
      <c r="C5" s="17"/>
      <c r="D5" s="17"/>
      <c r="E5" s="17"/>
      <c r="F5" s="18">
        <f aca="true" t="shared" si="1" ref="F5:J5">SUM(F8,F37,F42,F67,F82,F101,F122,F185,F213,F225)</f>
        <v>524708.812</v>
      </c>
      <c r="G5" s="18">
        <f t="shared" si="1"/>
        <v>265301.655</v>
      </c>
      <c r="H5" s="18"/>
      <c r="I5" s="18"/>
      <c r="J5" s="18">
        <f t="shared" si="1"/>
        <v>114586.017</v>
      </c>
      <c r="K5" s="17"/>
      <c r="L5" s="17"/>
      <c r="M5" s="17"/>
      <c r="N5" s="17"/>
      <c r="O5" s="90"/>
      <c r="P5" s="90"/>
      <c r="Q5" s="90"/>
      <c r="R5" s="90"/>
      <c r="S5" s="90"/>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row>
    <row r="6" spans="1:235" s="2" customFormat="1" ht="24.75" customHeight="1">
      <c r="A6" s="15"/>
      <c r="B6" s="16" t="s">
        <v>19</v>
      </c>
      <c r="C6" s="17"/>
      <c r="D6" s="17"/>
      <c r="E6" s="17"/>
      <c r="F6" s="18">
        <f aca="true" t="shared" si="2" ref="F6:J6">SUM(F11,F15,F22,F29,F39,F49,F69,F88,F95,F103,F109,F117,F123,F186,F216,F221,F238)</f>
        <v>1103331</v>
      </c>
      <c r="G6" s="18">
        <f t="shared" si="2"/>
        <v>0</v>
      </c>
      <c r="H6" s="18"/>
      <c r="I6" s="18"/>
      <c r="J6" s="18">
        <f t="shared" si="2"/>
        <v>324521.72</v>
      </c>
      <c r="K6" s="17"/>
      <c r="L6" s="17"/>
      <c r="M6" s="17"/>
      <c r="N6" s="17"/>
      <c r="O6" s="90"/>
      <c r="P6" s="90"/>
      <c r="Q6" s="90"/>
      <c r="R6" s="90"/>
      <c r="S6" s="90"/>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row>
    <row r="7" spans="1:235" s="2" customFormat="1" ht="24" customHeight="1">
      <c r="A7" s="19" t="s">
        <v>20</v>
      </c>
      <c r="B7" s="20" t="s">
        <v>21</v>
      </c>
      <c r="C7" s="21"/>
      <c r="D7" s="21"/>
      <c r="E7" s="21"/>
      <c r="F7" s="21">
        <f aca="true" t="shared" si="3" ref="F7:J7">F8+F11</f>
        <v>24500</v>
      </c>
      <c r="G7" s="21">
        <f t="shared" si="3"/>
        <v>10800</v>
      </c>
      <c r="H7" s="21"/>
      <c r="I7" s="21"/>
      <c r="J7" s="21">
        <f t="shared" si="3"/>
        <v>13566.48</v>
      </c>
      <c r="K7" s="33"/>
      <c r="L7" s="15"/>
      <c r="M7" s="15"/>
      <c r="N7" s="15"/>
      <c r="O7" s="91"/>
      <c r="P7" s="91"/>
      <c r="Q7" s="91"/>
      <c r="R7" s="91"/>
      <c r="S7" s="91"/>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row>
    <row r="8" spans="1:235" s="2" customFormat="1" ht="25.5" customHeight="1">
      <c r="A8" s="22"/>
      <c r="B8" s="23" t="s">
        <v>22</v>
      </c>
      <c r="C8" s="24"/>
      <c r="D8" s="22"/>
      <c r="E8" s="24"/>
      <c r="F8" s="22">
        <f aca="true" t="shared" si="4" ref="F8:J8">SUM(F9)</f>
        <v>23000</v>
      </c>
      <c r="G8" s="22">
        <f t="shared" si="4"/>
        <v>10800</v>
      </c>
      <c r="H8" s="22"/>
      <c r="I8" s="22"/>
      <c r="J8" s="22">
        <f t="shared" si="4"/>
        <v>12156</v>
      </c>
      <c r="K8" s="22"/>
      <c r="L8" s="15"/>
      <c r="M8" s="15"/>
      <c r="N8" s="15"/>
      <c r="O8" s="92"/>
      <c r="P8" s="92"/>
      <c r="Q8" s="92"/>
      <c r="R8" s="92"/>
      <c r="S8" s="92"/>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row>
    <row r="9" spans="1:235" s="2" customFormat="1" ht="103.5" customHeight="1">
      <c r="A9" s="25">
        <v>1</v>
      </c>
      <c r="B9" s="26" t="s">
        <v>23</v>
      </c>
      <c r="C9" s="27" t="s">
        <v>24</v>
      </c>
      <c r="D9" s="15" t="s">
        <v>25</v>
      </c>
      <c r="E9" s="27" t="s">
        <v>26</v>
      </c>
      <c r="F9" s="27">
        <v>23000</v>
      </c>
      <c r="G9" s="27">
        <v>10800</v>
      </c>
      <c r="H9" s="28" t="s">
        <v>27</v>
      </c>
      <c r="I9" s="40" t="s">
        <v>28</v>
      </c>
      <c r="J9" s="25">
        <v>12156</v>
      </c>
      <c r="K9" s="40" t="s">
        <v>29</v>
      </c>
      <c r="L9" s="93" t="s">
        <v>30</v>
      </c>
      <c r="M9" s="93" t="s">
        <v>31</v>
      </c>
      <c r="N9" s="93" t="s">
        <v>32</v>
      </c>
      <c r="O9" s="94"/>
      <c r="P9" s="94"/>
      <c r="Q9" s="94"/>
      <c r="R9" s="94"/>
      <c r="S9" s="9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row>
    <row r="10" spans="1:235" s="2" customFormat="1" ht="102" customHeight="1">
      <c r="A10" s="25"/>
      <c r="B10" s="26"/>
      <c r="C10" s="27"/>
      <c r="D10" s="15"/>
      <c r="E10" s="27"/>
      <c r="F10" s="27">
        <v>7533.4</v>
      </c>
      <c r="G10" s="27">
        <v>4167.634</v>
      </c>
      <c r="H10" s="26" t="s">
        <v>33</v>
      </c>
      <c r="I10" s="40" t="s">
        <v>34</v>
      </c>
      <c r="J10" s="25">
        <v>3365.766</v>
      </c>
      <c r="K10" s="40" t="s">
        <v>35</v>
      </c>
      <c r="L10" s="93" t="s">
        <v>36</v>
      </c>
      <c r="M10" s="93" t="s">
        <v>37</v>
      </c>
      <c r="N10" s="93"/>
      <c r="O10" s="94"/>
      <c r="P10" s="94"/>
      <c r="Q10" s="94"/>
      <c r="R10" s="94"/>
      <c r="S10" s="9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row>
    <row r="11" spans="1:235" s="2" customFormat="1" ht="24.75" customHeight="1">
      <c r="A11" s="22"/>
      <c r="B11" s="23" t="s">
        <v>38</v>
      </c>
      <c r="C11" s="24"/>
      <c r="D11" s="22"/>
      <c r="E11" s="24"/>
      <c r="F11" s="22">
        <v>1500</v>
      </c>
      <c r="G11" s="22"/>
      <c r="H11" s="22"/>
      <c r="I11" s="39"/>
      <c r="J11" s="22">
        <v>1410.48</v>
      </c>
      <c r="K11" s="39"/>
      <c r="L11" s="95"/>
      <c r="M11" s="93"/>
      <c r="N11" s="93"/>
      <c r="O11" s="92"/>
      <c r="P11" s="92"/>
      <c r="Q11" s="92"/>
      <c r="R11" s="92"/>
      <c r="S11" s="92"/>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row>
    <row r="12" spans="1:235" s="2" customFormat="1" ht="48" customHeight="1">
      <c r="A12" s="25">
        <v>1</v>
      </c>
      <c r="B12" s="26" t="s">
        <v>39</v>
      </c>
      <c r="C12" s="27" t="s">
        <v>40</v>
      </c>
      <c r="D12" s="29" t="s">
        <v>41</v>
      </c>
      <c r="E12" s="27">
        <v>2015</v>
      </c>
      <c r="F12" s="27">
        <v>540</v>
      </c>
      <c r="G12" s="27"/>
      <c r="H12" s="27" t="s">
        <v>42</v>
      </c>
      <c r="I12" s="96" t="s">
        <v>43</v>
      </c>
      <c r="J12" s="27">
        <v>540</v>
      </c>
      <c r="K12" s="96" t="s">
        <v>44</v>
      </c>
      <c r="L12" s="93" t="s">
        <v>45</v>
      </c>
      <c r="M12" s="93" t="s">
        <v>46</v>
      </c>
      <c r="N12" s="93" t="s">
        <v>47</v>
      </c>
      <c r="O12" s="88"/>
      <c r="P12" s="88"/>
      <c r="Q12" s="88"/>
      <c r="R12" s="88"/>
      <c r="S12" s="88"/>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row>
    <row r="13" spans="1:235" s="2" customFormat="1" ht="55.5" customHeight="1">
      <c r="A13" s="25">
        <v>2</v>
      </c>
      <c r="B13" s="26" t="s">
        <v>48</v>
      </c>
      <c r="C13" s="27" t="s">
        <v>40</v>
      </c>
      <c r="D13" s="15" t="s">
        <v>49</v>
      </c>
      <c r="E13" s="15">
        <v>2015</v>
      </c>
      <c r="F13" s="27">
        <v>960</v>
      </c>
      <c r="G13" s="27"/>
      <c r="H13" s="27" t="s">
        <v>50</v>
      </c>
      <c r="I13" s="78" t="s">
        <v>51</v>
      </c>
      <c r="J13" s="27">
        <v>870.48</v>
      </c>
      <c r="K13" s="78" t="s">
        <v>52</v>
      </c>
      <c r="L13" s="93" t="s">
        <v>45</v>
      </c>
      <c r="M13" s="93" t="s">
        <v>46</v>
      </c>
      <c r="N13" s="93" t="s">
        <v>53</v>
      </c>
      <c r="O13" s="88"/>
      <c r="P13" s="88"/>
      <c r="Q13" s="88"/>
      <c r="R13" s="88"/>
      <c r="S13" s="88"/>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row>
    <row r="14" spans="1:235" s="3" customFormat="1" ht="27.75" customHeight="1">
      <c r="A14" s="17" t="s">
        <v>54</v>
      </c>
      <c r="B14" s="16" t="s">
        <v>55</v>
      </c>
      <c r="C14" s="30"/>
      <c r="D14" s="17"/>
      <c r="E14" s="31"/>
      <c r="F14" s="30">
        <v>92848</v>
      </c>
      <c r="G14" s="30"/>
      <c r="H14" s="30"/>
      <c r="I14" s="30"/>
      <c r="J14" s="30">
        <f>J15</f>
        <v>7848</v>
      </c>
      <c r="K14" s="37"/>
      <c r="L14" s="93"/>
      <c r="M14" s="93"/>
      <c r="N14" s="93"/>
      <c r="O14" s="97"/>
      <c r="P14" s="97"/>
      <c r="Q14" s="122"/>
      <c r="R14" s="122"/>
      <c r="S14" s="12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row>
    <row r="15" spans="1:235" s="2" customFormat="1" ht="24" customHeight="1">
      <c r="A15" s="32"/>
      <c r="B15" s="23" t="s">
        <v>56</v>
      </c>
      <c r="C15" s="22"/>
      <c r="D15" s="22"/>
      <c r="E15" s="22"/>
      <c r="F15" s="22">
        <v>92848</v>
      </c>
      <c r="G15" s="22"/>
      <c r="H15" s="22"/>
      <c r="I15" s="22"/>
      <c r="J15" s="22">
        <v>7848</v>
      </c>
      <c r="K15" s="98"/>
      <c r="L15" s="93"/>
      <c r="M15" s="99"/>
      <c r="N15" s="99"/>
      <c r="O15" s="88"/>
      <c r="P15" s="88"/>
      <c r="Q15" s="123"/>
      <c r="R15" s="123"/>
      <c r="S15" s="123"/>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row>
    <row r="16" spans="1:235" s="2" customFormat="1" ht="48.75" customHeight="1">
      <c r="A16" s="25">
        <v>1</v>
      </c>
      <c r="B16" s="26" t="s">
        <v>57</v>
      </c>
      <c r="C16" s="33" t="s">
        <v>40</v>
      </c>
      <c r="D16" s="27" t="s">
        <v>58</v>
      </c>
      <c r="E16" s="27">
        <v>2015</v>
      </c>
      <c r="F16" s="27">
        <v>625</v>
      </c>
      <c r="G16" s="27"/>
      <c r="H16" s="27"/>
      <c r="I16" s="96"/>
      <c r="J16" s="27">
        <v>625</v>
      </c>
      <c r="K16" s="96" t="s">
        <v>59</v>
      </c>
      <c r="L16" s="93" t="s">
        <v>60</v>
      </c>
      <c r="M16" s="93" t="s">
        <v>46</v>
      </c>
      <c r="N16" s="93" t="s">
        <v>47</v>
      </c>
      <c r="O16" s="88"/>
      <c r="P16" s="88"/>
      <c r="Q16" s="123"/>
      <c r="R16" s="123"/>
      <c r="S16" s="123"/>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row>
    <row r="17" spans="1:235" s="2" customFormat="1" ht="57.75" customHeight="1">
      <c r="A17" s="25">
        <v>2</v>
      </c>
      <c r="B17" s="26" t="s">
        <v>61</v>
      </c>
      <c r="C17" s="33" t="s">
        <v>40</v>
      </c>
      <c r="D17" s="27" t="s">
        <v>62</v>
      </c>
      <c r="E17" s="27">
        <v>2015</v>
      </c>
      <c r="F17" s="27">
        <v>923</v>
      </c>
      <c r="G17" s="27"/>
      <c r="H17" s="27"/>
      <c r="I17" s="96"/>
      <c r="J17" s="27">
        <v>923</v>
      </c>
      <c r="K17" s="96" t="s">
        <v>63</v>
      </c>
      <c r="L17" s="93" t="s">
        <v>60</v>
      </c>
      <c r="M17" s="93" t="s">
        <v>46</v>
      </c>
      <c r="N17" s="93" t="s">
        <v>47</v>
      </c>
      <c r="O17" s="88"/>
      <c r="P17" s="88"/>
      <c r="Q17" s="123"/>
      <c r="R17" s="123"/>
      <c r="S17" s="123"/>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row>
    <row r="18" spans="1:235" s="2" customFormat="1" ht="66.75" customHeight="1">
      <c r="A18" s="25">
        <v>3</v>
      </c>
      <c r="B18" s="26" t="s">
        <v>64</v>
      </c>
      <c r="C18" s="33" t="s">
        <v>40</v>
      </c>
      <c r="D18" s="27" t="s">
        <v>65</v>
      </c>
      <c r="E18" s="27" t="s">
        <v>66</v>
      </c>
      <c r="F18" s="27">
        <v>90000</v>
      </c>
      <c r="G18" s="27"/>
      <c r="H18" s="27"/>
      <c r="I18" s="96" t="s">
        <v>67</v>
      </c>
      <c r="J18" s="27">
        <v>5000</v>
      </c>
      <c r="K18" s="96" t="s">
        <v>68</v>
      </c>
      <c r="L18" s="93" t="s">
        <v>60</v>
      </c>
      <c r="M18" s="93" t="s">
        <v>69</v>
      </c>
      <c r="N18" s="93" t="s">
        <v>32</v>
      </c>
      <c r="O18" s="88"/>
      <c r="P18" s="88"/>
      <c r="Q18" s="123"/>
      <c r="R18" s="123"/>
      <c r="S18" s="123"/>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row>
    <row r="19" spans="1:235" s="2" customFormat="1" ht="91.5" customHeight="1">
      <c r="A19" s="32">
        <v>4</v>
      </c>
      <c r="B19" s="34" t="s">
        <v>70</v>
      </c>
      <c r="C19" s="33" t="s">
        <v>40</v>
      </c>
      <c r="D19" s="35" t="s">
        <v>71</v>
      </c>
      <c r="E19" s="27">
        <v>2015</v>
      </c>
      <c r="F19" s="27">
        <v>1300</v>
      </c>
      <c r="G19" s="27"/>
      <c r="H19" s="27" t="s">
        <v>72</v>
      </c>
      <c r="I19" s="96" t="s">
        <v>73</v>
      </c>
      <c r="J19" s="27">
        <v>1300</v>
      </c>
      <c r="K19" s="96" t="s">
        <v>74</v>
      </c>
      <c r="L19" s="93" t="s">
        <v>60</v>
      </c>
      <c r="M19" s="93" t="s">
        <v>75</v>
      </c>
      <c r="N19" s="93" t="s">
        <v>76</v>
      </c>
      <c r="O19" s="100"/>
      <c r="P19" s="100"/>
      <c r="Q19" s="124"/>
      <c r="R19" s="124"/>
      <c r="S19" s="12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row>
    <row r="20" spans="1:235" s="2" customFormat="1" ht="46.5" customHeight="1">
      <c r="A20" s="32"/>
      <c r="B20" s="34"/>
      <c r="C20" s="33"/>
      <c r="D20" s="35"/>
      <c r="E20" s="27"/>
      <c r="F20" s="27"/>
      <c r="G20" s="27"/>
      <c r="H20" s="27"/>
      <c r="I20" s="96"/>
      <c r="J20" s="27"/>
      <c r="K20" s="96"/>
      <c r="L20" s="93"/>
      <c r="M20" s="93"/>
      <c r="N20" s="93"/>
      <c r="O20" s="100"/>
      <c r="P20" s="100"/>
      <c r="Q20" s="124"/>
      <c r="R20" s="124"/>
      <c r="S20" s="12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row>
    <row r="21" spans="1:235" s="3" customFormat="1" ht="43.5" customHeight="1">
      <c r="A21" s="17" t="s">
        <v>77</v>
      </c>
      <c r="B21" s="36" t="s">
        <v>78</v>
      </c>
      <c r="C21" s="30"/>
      <c r="D21" s="37"/>
      <c r="E21" s="17"/>
      <c r="F21" s="30">
        <f>F22</f>
        <v>39290</v>
      </c>
      <c r="G21" s="30"/>
      <c r="H21" s="30"/>
      <c r="I21" s="30"/>
      <c r="J21" s="30">
        <f>J22</f>
        <v>39290</v>
      </c>
      <c r="K21" s="101"/>
      <c r="L21" s="93"/>
      <c r="M21" s="93"/>
      <c r="N21" s="93"/>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row>
    <row r="22" spans="1:235" s="2" customFormat="1" ht="25.5" customHeight="1">
      <c r="A22" s="22"/>
      <c r="B22" s="38" t="s">
        <v>79</v>
      </c>
      <c r="C22" s="24"/>
      <c r="D22" s="39"/>
      <c r="E22" s="22"/>
      <c r="F22" s="24">
        <f>SUM(F23:F27)</f>
        <v>39290</v>
      </c>
      <c r="G22" s="24"/>
      <c r="H22" s="24"/>
      <c r="I22" s="24"/>
      <c r="J22" s="24">
        <f>SUM(J23:J27)</f>
        <v>39290</v>
      </c>
      <c r="K22" s="103"/>
      <c r="L22" s="93"/>
      <c r="M22" s="93"/>
      <c r="N22" s="93"/>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row>
    <row r="23" spans="1:235" s="2" customFormat="1" ht="66" customHeight="1">
      <c r="A23" s="25">
        <v>1</v>
      </c>
      <c r="B23" s="26" t="s">
        <v>80</v>
      </c>
      <c r="C23" s="33" t="s">
        <v>40</v>
      </c>
      <c r="D23" s="40" t="s">
        <v>81</v>
      </c>
      <c r="E23" s="27">
        <v>2015</v>
      </c>
      <c r="F23" s="27">
        <v>4500</v>
      </c>
      <c r="G23" s="27"/>
      <c r="H23" s="27" t="s">
        <v>82</v>
      </c>
      <c r="I23" s="96"/>
      <c r="J23" s="27">
        <v>4500</v>
      </c>
      <c r="K23" s="96" t="s">
        <v>83</v>
      </c>
      <c r="L23" s="93" t="s">
        <v>36</v>
      </c>
      <c r="M23" s="93" t="s">
        <v>84</v>
      </c>
      <c r="N23" s="93" t="s">
        <v>76</v>
      </c>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row>
    <row r="24" spans="1:235" s="2" customFormat="1" ht="90" customHeight="1">
      <c r="A24" s="25">
        <v>2</v>
      </c>
      <c r="B24" s="26" t="s">
        <v>85</v>
      </c>
      <c r="C24" s="33" t="s">
        <v>40</v>
      </c>
      <c r="D24" s="40" t="s">
        <v>86</v>
      </c>
      <c r="E24" s="27">
        <v>2015</v>
      </c>
      <c r="F24" s="27">
        <v>470</v>
      </c>
      <c r="G24" s="27"/>
      <c r="H24" s="27" t="s">
        <v>82</v>
      </c>
      <c r="I24" s="96"/>
      <c r="J24" s="27">
        <v>470</v>
      </c>
      <c r="K24" s="96" t="s">
        <v>87</v>
      </c>
      <c r="L24" s="93" t="s">
        <v>36</v>
      </c>
      <c r="M24" s="93" t="s">
        <v>88</v>
      </c>
      <c r="N24" s="93"/>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row>
    <row r="25" spans="1:235" s="2" customFormat="1" ht="85.5" customHeight="1">
      <c r="A25" s="25">
        <v>3</v>
      </c>
      <c r="B25" s="26" t="s">
        <v>89</v>
      </c>
      <c r="C25" s="33" t="s">
        <v>40</v>
      </c>
      <c r="D25" s="40" t="s">
        <v>90</v>
      </c>
      <c r="E25" s="27">
        <v>2015</v>
      </c>
      <c r="F25" s="27">
        <v>500</v>
      </c>
      <c r="G25" s="27"/>
      <c r="H25" s="27" t="s">
        <v>82</v>
      </c>
      <c r="I25" s="96"/>
      <c r="J25" s="27">
        <v>500</v>
      </c>
      <c r="K25" s="96" t="s">
        <v>91</v>
      </c>
      <c r="L25" s="93" t="s">
        <v>36</v>
      </c>
      <c r="M25" s="93" t="s">
        <v>92</v>
      </c>
      <c r="N25" s="93"/>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row>
    <row r="26" spans="1:235" s="2" customFormat="1" ht="60.75" customHeight="1">
      <c r="A26" s="25">
        <v>4</v>
      </c>
      <c r="B26" s="26" t="s">
        <v>93</v>
      </c>
      <c r="C26" s="33" t="s">
        <v>40</v>
      </c>
      <c r="D26" s="40" t="s">
        <v>94</v>
      </c>
      <c r="E26" s="27">
        <v>2015</v>
      </c>
      <c r="F26" s="27">
        <v>1220</v>
      </c>
      <c r="G26" s="27"/>
      <c r="H26" s="40" t="s">
        <v>95</v>
      </c>
      <c r="I26" s="96"/>
      <c r="J26" s="27">
        <v>1220</v>
      </c>
      <c r="K26" s="96" t="s">
        <v>96</v>
      </c>
      <c r="L26" s="93" t="s">
        <v>36</v>
      </c>
      <c r="M26" s="93" t="s">
        <v>97</v>
      </c>
      <c r="N26" s="93"/>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row>
    <row r="27" spans="1:235" s="2" customFormat="1" ht="186" customHeight="1">
      <c r="A27" s="25">
        <v>5</v>
      </c>
      <c r="B27" s="41" t="s">
        <v>98</v>
      </c>
      <c r="C27" s="33" t="s">
        <v>40</v>
      </c>
      <c r="D27" s="42" t="s">
        <v>99</v>
      </c>
      <c r="E27" s="27">
        <v>2015</v>
      </c>
      <c r="F27" s="27">
        <v>32600</v>
      </c>
      <c r="G27" s="27"/>
      <c r="H27" s="40" t="s">
        <v>100</v>
      </c>
      <c r="I27" s="96" t="s">
        <v>101</v>
      </c>
      <c r="J27" s="27">
        <v>32600</v>
      </c>
      <c r="K27" s="96" t="s">
        <v>102</v>
      </c>
      <c r="L27" s="93" t="s">
        <v>36</v>
      </c>
      <c r="M27" s="93" t="s">
        <v>103</v>
      </c>
      <c r="N27" s="93" t="s">
        <v>76</v>
      </c>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row>
    <row r="28" spans="1:235" s="4" customFormat="1" ht="27.75" customHeight="1">
      <c r="A28" s="43" t="s">
        <v>104</v>
      </c>
      <c r="B28" s="44" t="s">
        <v>105</v>
      </c>
      <c r="C28" s="45"/>
      <c r="D28" s="46"/>
      <c r="E28" s="47"/>
      <c r="F28" s="47">
        <f>F29</f>
        <v>139083.51</v>
      </c>
      <c r="G28" s="47"/>
      <c r="H28" s="47"/>
      <c r="I28" s="47"/>
      <c r="J28" s="47">
        <f>J29</f>
        <v>17150</v>
      </c>
      <c r="K28" s="46"/>
      <c r="L28" s="105"/>
      <c r="M28" s="106"/>
      <c r="N28" s="106"/>
      <c r="O28" s="107"/>
      <c r="P28" s="107"/>
      <c r="Q28" s="125"/>
      <c r="R28" s="125"/>
      <c r="S28" s="125"/>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row>
    <row r="29" spans="1:235" s="2" customFormat="1" ht="21" customHeight="1">
      <c r="A29" s="48"/>
      <c r="B29" s="49" t="s">
        <v>106</v>
      </c>
      <c r="C29" s="50"/>
      <c r="D29" s="51"/>
      <c r="E29" s="50"/>
      <c r="F29" s="50">
        <f>SUM(F30:F35)</f>
        <v>139083.51</v>
      </c>
      <c r="G29" s="50"/>
      <c r="H29" s="50"/>
      <c r="I29" s="50"/>
      <c r="J29" s="50">
        <f>SUM(J30:J35)</f>
        <v>17150</v>
      </c>
      <c r="K29" s="108"/>
      <c r="L29" s="109"/>
      <c r="M29" s="110"/>
      <c r="N29" s="111"/>
      <c r="O29" s="88"/>
      <c r="P29" s="88"/>
      <c r="Q29" s="123"/>
      <c r="R29" s="123"/>
      <c r="S29" s="123"/>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row>
    <row r="30" spans="1:235" s="2" customFormat="1" ht="51.75" customHeight="1">
      <c r="A30" s="48">
        <v>1</v>
      </c>
      <c r="B30" s="52" t="s">
        <v>107</v>
      </c>
      <c r="C30" s="53" t="s">
        <v>40</v>
      </c>
      <c r="D30" s="54" t="s">
        <v>108</v>
      </c>
      <c r="E30" s="53">
        <v>2015</v>
      </c>
      <c r="F30" s="53">
        <v>2100</v>
      </c>
      <c r="G30" s="53"/>
      <c r="H30" s="53"/>
      <c r="I30" s="57" t="s">
        <v>109</v>
      </c>
      <c r="J30" s="53">
        <v>2100</v>
      </c>
      <c r="K30" s="57" t="s">
        <v>110</v>
      </c>
      <c r="L30" s="111" t="s">
        <v>111</v>
      </c>
      <c r="M30" s="93" t="s">
        <v>46</v>
      </c>
      <c r="N30" s="110" t="s">
        <v>47</v>
      </c>
      <c r="O30" s="88"/>
      <c r="P30" s="88"/>
      <c r="Q30" s="123"/>
      <c r="R30" s="123"/>
      <c r="S30" s="123"/>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row>
    <row r="31" spans="1:235" s="2" customFormat="1" ht="49.5" customHeight="1">
      <c r="A31" s="48">
        <v>2</v>
      </c>
      <c r="B31" s="55" t="s">
        <v>112</v>
      </c>
      <c r="C31" s="56" t="s">
        <v>40</v>
      </c>
      <c r="D31" s="57" t="s">
        <v>113</v>
      </c>
      <c r="E31" s="56">
        <v>2015</v>
      </c>
      <c r="F31" s="56">
        <v>4000</v>
      </c>
      <c r="G31" s="53"/>
      <c r="H31" s="56"/>
      <c r="I31" s="57" t="s">
        <v>114</v>
      </c>
      <c r="J31" s="56">
        <v>4000</v>
      </c>
      <c r="K31" s="57" t="s">
        <v>115</v>
      </c>
      <c r="L31" s="111" t="s">
        <v>111</v>
      </c>
      <c r="M31" s="93" t="s">
        <v>46</v>
      </c>
      <c r="N31" s="110"/>
      <c r="O31" s="88"/>
      <c r="P31" s="88"/>
      <c r="Q31" s="123"/>
      <c r="R31" s="123"/>
      <c r="S31" s="123"/>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row>
    <row r="32" spans="1:235" s="2" customFormat="1" ht="49.5" customHeight="1">
      <c r="A32" s="48">
        <v>3</v>
      </c>
      <c r="B32" s="58" t="s">
        <v>116</v>
      </c>
      <c r="C32" s="56" t="s">
        <v>40</v>
      </c>
      <c r="D32" s="57" t="s">
        <v>117</v>
      </c>
      <c r="E32" s="53" t="s">
        <v>118</v>
      </c>
      <c r="F32" s="56">
        <v>120981</v>
      </c>
      <c r="G32" s="53"/>
      <c r="H32" s="56"/>
      <c r="I32" s="57" t="s">
        <v>119</v>
      </c>
      <c r="J32" s="56">
        <v>5000</v>
      </c>
      <c r="K32" s="57" t="s">
        <v>120</v>
      </c>
      <c r="L32" s="111" t="s">
        <v>111</v>
      </c>
      <c r="M32" s="112" t="s">
        <v>46</v>
      </c>
      <c r="N32" s="111" t="s">
        <v>76</v>
      </c>
      <c r="O32" s="91"/>
      <c r="P32" s="91"/>
      <c r="Q32" s="127"/>
      <c r="R32" s="127"/>
      <c r="S32" s="127"/>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row>
    <row r="33" spans="1:235" s="2" customFormat="1" ht="58.5" customHeight="1">
      <c r="A33" s="48">
        <v>4</v>
      </c>
      <c r="B33" s="55" t="s">
        <v>121</v>
      </c>
      <c r="C33" s="56" t="s">
        <v>40</v>
      </c>
      <c r="D33" s="57" t="s">
        <v>122</v>
      </c>
      <c r="E33" s="56">
        <v>2015</v>
      </c>
      <c r="F33" s="56">
        <v>2000</v>
      </c>
      <c r="G33" s="53"/>
      <c r="H33" s="56"/>
      <c r="I33" s="57" t="s">
        <v>123</v>
      </c>
      <c r="J33" s="56">
        <v>2000</v>
      </c>
      <c r="K33" s="57" t="s">
        <v>124</v>
      </c>
      <c r="L33" s="111" t="s">
        <v>111</v>
      </c>
      <c r="M33" s="93" t="s">
        <v>46</v>
      </c>
      <c r="N33" s="111"/>
      <c r="O33" s="88"/>
      <c r="P33" s="88"/>
      <c r="Q33" s="123"/>
      <c r="R33" s="123"/>
      <c r="S33" s="123"/>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row>
    <row r="34" spans="1:235" s="2" customFormat="1" ht="135" customHeight="1">
      <c r="A34" s="48">
        <v>5</v>
      </c>
      <c r="B34" s="55" t="s">
        <v>125</v>
      </c>
      <c r="C34" s="56" t="s">
        <v>40</v>
      </c>
      <c r="D34" s="57" t="s">
        <v>126</v>
      </c>
      <c r="E34" s="53" t="s">
        <v>127</v>
      </c>
      <c r="F34" s="56">
        <v>8852.51</v>
      </c>
      <c r="G34" s="53"/>
      <c r="H34" s="56"/>
      <c r="I34" s="57" t="s">
        <v>128</v>
      </c>
      <c r="J34" s="56">
        <v>2900</v>
      </c>
      <c r="K34" s="57" t="s">
        <v>129</v>
      </c>
      <c r="L34" s="111" t="s">
        <v>111</v>
      </c>
      <c r="M34" s="93" t="s">
        <v>130</v>
      </c>
      <c r="N34" s="111"/>
      <c r="O34" s="88"/>
      <c r="P34" s="88"/>
      <c r="Q34" s="123"/>
      <c r="R34" s="123"/>
      <c r="S34" s="123"/>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row>
    <row r="35" spans="1:235" s="2" customFormat="1" ht="52.5" customHeight="1">
      <c r="A35" s="48">
        <v>6</v>
      </c>
      <c r="B35" s="55" t="s">
        <v>131</v>
      </c>
      <c r="C35" s="56" t="s">
        <v>40</v>
      </c>
      <c r="D35" s="59" t="s">
        <v>132</v>
      </c>
      <c r="E35" s="60">
        <v>2015</v>
      </c>
      <c r="F35" s="56">
        <v>1150</v>
      </c>
      <c r="G35" s="53"/>
      <c r="H35" s="60"/>
      <c r="I35" s="59" t="s">
        <v>133</v>
      </c>
      <c r="J35" s="56">
        <v>1150</v>
      </c>
      <c r="K35" s="59" t="s">
        <v>134</v>
      </c>
      <c r="L35" s="111" t="s">
        <v>111</v>
      </c>
      <c r="M35" s="93"/>
      <c r="N35" s="111"/>
      <c r="O35" s="88"/>
      <c r="P35" s="88"/>
      <c r="Q35" s="123"/>
      <c r="R35" s="123"/>
      <c r="S35" s="123"/>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row>
    <row r="36" spans="1:235" s="3" customFormat="1" ht="27" customHeight="1">
      <c r="A36" s="17" t="s">
        <v>135</v>
      </c>
      <c r="B36" s="61" t="s">
        <v>136</v>
      </c>
      <c r="C36" s="30"/>
      <c r="D36" s="30"/>
      <c r="E36" s="30"/>
      <c r="F36" s="30">
        <f aca="true" t="shared" si="5" ref="F36:J36">F37+F39</f>
        <v>38200</v>
      </c>
      <c r="G36" s="30">
        <f t="shared" si="5"/>
        <v>5000</v>
      </c>
      <c r="H36" s="30"/>
      <c r="I36" s="30"/>
      <c r="J36" s="30">
        <f t="shared" si="5"/>
        <v>12657</v>
      </c>
      <c r="K36" s="101"/>
      <c r="L36" s="113"/>
      <c r="M36" s="93"/>
      <c r="N36" s="93"/>
      <c r="O36" s="97"/>
      <c r="P36" s="97"/>
      <c r="Q36" s="122"/>
      <c r="R36" s="122"/>
      <c r="S36" s="122"/>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row>
    <row r="37" spans="1:235" s="2" customFormat="1" ht="24.75" customHeight="1">
      <c r="A37" s="22"/>
      <c r="B37" s="23" t="s">
        <v>137</v>
      </c>
      <c r="C37" s="24"/>
      <c r="D37" s="24"/>
      <c r="E37" s="24"/>
      <c r="F37" s="24">
        <v>36500</v>
      </c>
      <c r="G37" s="24">
        <v>5000</v>
      </c>
      <c r="H37" s="24"/>
      <c r="I37" s="103"/>
      <c r="J37" s="24">
        <v>10957</v>
      </c>
      <c r="K37" s="103"/>
      <c r="L37" s="93"/>
      <c r="M37" s="93"/>
      <c r="N37" s="93"/>
      <c r="O37" s="88"/>
      <c r="P37" s="88"/>
      <c r="Q37" s="123"/>
      <c r="R37" s="123"/>
      <c r="S37" s="123"/>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row>
    <row r="38" spans="1:235" s="2" customFormat="1" ht="237.75" customHeight="1">
      <c r="A38" s="25">
        <v>1</v>
      </c>
      <c r="B38" s="41" t="s">
        <v>138</v>
      </c>
      <c r="C38" s="33" t="s">
        <v>24</v>
      </c>
      <c r="D38" s="62" t="s">
        <v>139</v>
      </c>
      <c r="E38" s="33" t="s">
        <v>140</v>
      </c>
      <c r="F38" s="25">
        <v>36500</v>
      </c>
      <c r="G38" s="25">
        <v>5501.61</v>
      </c>
      <c r="H38" s="41" t="s">
        <v>141</v>
      </c>
      <c r="I38" s="114" t="s">
        <v>142</v>
      </c>
      <c r="J38" s="25">
        <v>10957</v>
      </c>
      <c r="K38" s="40" t="s">
        <v>143</v>
      </c>
      <c r="L38" s="111" t="s">
        <v>144</v>
      </c>
      <c r="M38" s="111" t="s">
        <v>145</v>
      </c>
      <c r="N38" s="111" t="s">
        <v>146</v>
      </c>
      <c r="O38" s="88"/>
      <c r="P38" s="88"/>
      <c r="Q38" s="123"/>
      <c r="R38" s="123"/>
      <c r="S38" s="123"/>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row>
    <row r="39" spans="1:235" s="2" customFormat="1" ht="21" customHeight="1">
      <c r="A39" s="25"/>
      <c r="B39" s="23" t="s">
        <v>147</v>
      </c>
      <c r="C39" s="25"/>
      <c r="D39" s="25"/>
      <c r="E39" s="25"/>
      <c r="F39" s="22">
        <v>1700</v>
      </c>
      <c r="G39" s="25"/>
      <c r="H39" s="25"/>
      <c r="I39" s="98"/>
      <c r="J39" s="22">
        <v>1700</v>
      </c>
      <c r="K39" s="98"/>
      <c r="L39" s="93"/>
      <c r="M39" s="93"/>
      <c r="N39" s="93"/>
      <c r="O39" s="88"/>
      <c r="P39" s="88"/>
      <c r="Q39" s="123"/>
      <c r="R39" s="123"/>
      <c r="S39" s="123"/>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row>
    <row r="40" spans="1:235" s="2" customFormat="1" ht="76.5" customHeight="1">
      <c r="A40" s="32">
        <v>1</v>
      </c>
      <c r="B40" s="41" t="s">
        <v>148</v>
      </c>
      <c r="C40" s="33" t="s">
        <v>40</v>
      </c>
      <c r="D40" s="33"/>
      <c r="E40" s="33">
        <v>2015</v>
      </c>
      <c r="F40" s="33">
        <v>1700</v>
      </c>
      <c r="G40" s="33"/>
      <c r="H40" s="33" t="s">
        <v>149</v>
      </c>
      <c r="I40" s="96"/>
      <c r="J40" s="33">
        <v>1700</v>
      </c>
      <c r="K40" s="115" t="s">
        <v>150</v>
      </c>
      <c r="L40" s="93" t="s">
        <v>151</v>
      </c>
      <c r="M40" s="99" t="s">
        <v>152</v>
      </c>
      <c r="N40" s="99" t="s">
        <v>146</v>
      </c>
      <c r="O40" s="88"/>
      <c r="P40" s="88"/>
      <c r="Q40" s="123"/>
      <c r="R40" s="123"/>
      <c r="S40" s="123"/>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row>
    <row r="41" spans="1:235" s="3" customFormat="1" ht="21.75" customHeight="1">
      <c r="A41" s="17" t="s">
        <v>153</v>
      </c>
      <c r="B41" s="16" t="s">
        <v>154</v>
      </c>
      <c r="C41" s="17"/>
      <c r="D41" s="17"/>
      <c r="E41" s="17"/>
      <c r="F41" s="17">
        <f aca="true" t="shared" si="6" ref="F41:J41">F42+F49</f>
        <v>138132.482</v>
      </c>
      <c r="G41" s="17">
        <f t="shared" si="6"/>
        <v>40253.655</v>
      </c>
      <c r="H41" s="17"/>
      <c r="I41" s="17"/>
      <c r="J41" s="17">
        <f t="shared" si="6"/>
        <v>29292.487</v>
      </c>
      <c r="K41" s="116"/>
      <c r="L41" s="109"/>
      <c r="M41" s="117"/>
      <c r="N41" s="117"/>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row>
    <row r="42" spans="1:235" s="2" customFormat="1" ht="19.5" customHeight="1">
      <c r="A42" s="60"/>
      <c r="B42" s="63" t="s">
        <v>155</v>
      </c>
      <c r="C42" s="64"/>
      <c r="D42" s="64"/>
      <c r="E42" s="65"/>
      <c r="F42" s="64">
        <f aca="true" t="shared" si="7" ref="F42:J42">SUM(F43:F48)</f>
        <v>72399.742</v>
      </c>
      <c r="G42" s="64">
        <f t="shared" si="7"/>
        <v>40253.655</v>
      </c>
      <c r="H42" s="64"/>
      <c r="I42" s="64"/>
      <c r="J42" s="64">
        <f t="shared" si="7"/>
        <v>15468.287</v>
      </c>
      <c r="K42" s="77"/>
      <c r="L42" s="109"/>
      <c r="M42" s="117"/>
      <c r="N42" s="117"/>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row>
    <row r="43" spans="1:235" s="2" customFormat="1" ht="207.75" customHeight="1">
      <c r="A43" s="66">
        <v>1</v>
      </c>
      <c r="B43" s="41" t="s">
        <v>156</v>
      </c>
      <c r="C43" s="33" t="s">
        <v>24</v>
      </c>
      <c r="D43" s="67" t="s">
        <v>157</v>
      </c>
      <c r="E43" s="33" t="s">
        <v>158</v>
      </c>
      <c r="F43" s="25">
        <v>63000</v>
      </c>
      <c r="G43" s="25">
        <v>33200</v>
      </c>
      <c r="H43" s="15" t="s">
        <v>159</v>
      </c>
      <c r="I43" s="115" t="s">
        <v>160</v>
      </c>
      <c r="J43" s="25">
        <v>12000</v>
      </c>
      <c r="K43" s="115" t="s">
        <v>161</v>
      </c>
      <c r="L43" s="93" t="s">
        <v>162</v>
      </c>
      <c r="M43" s="93" t="s">
        <v>163</v>
      </c>
      <c r="N43" s="93" t="s">
        <v>164</v>
      </c>
      <c r="O43" s="88"/>
      <c r="P43" s="88"/>
      <c r="Q43" s="123"/>
      <c r="R43" s="123"/>
      <c r="S43" s="123"/>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row>
    <row r="44" spans="1:235" s="2" customFormat="1" ht="79.5" customHeight="1">
      <c r="A44" s="60">
        <v>2</v>
      </c>
      <c r="B44" s="68" t="s">
        <v>165</v>
      </c>
      <c r="C44" s="60" t="s">
        <v>24</v>
      </c>
      <c r="D44" s="59" t="s">
        <v>166</v>
      </c>
      <c r="E44" s="69" t="s">
        <v>167</v>
      </c>
      <c r="F44" s="60">
        <v>913</v>
      </c>
      <c r="G44" s="60">
        <v>548</v>
      </c>
      <c r="H44" s="59" t="s">
        <v>168</v>
      </c>
      <c r="I44" s="59" t="s">
        <v>169</v>
      </c>
      <c r="J44" s="60">
        <v>365.2</v>
      </c>
      <c r="K44" s="77" t="s">
        <v>170</v>
      </c>
      <c r="L44" s="109" t="s">
        <v>171</v>
      </c>
      <c r="M44" s="109" t="s">
        <v>172</v>
      </c>
      <c r="N44" s="93" t="s">
        <v>164</v>
      </c>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row>
    <row r="45" spans="1:235" s="2" customFormat="1" ht="66.75" customHeight="1">
      <c r="A45" s="66">
        <v>3</v>
      </c>
      <c r="B45" s="68" t="s">
        <v>173</v>
      </c>
      <c r="C45" s="60" t="s">
        <v>24</v>
      </c>
      <c r="D45" s="70" t="s">
        <v>174</v>
      </c>
      <c r="E45" s="69" t="s">
        <v>167</v>
      </c>
      <c r="F45" s="60">
        <v>2552.95</v>
      </c>
      <c r="G45" s="60">
        <v>2297.655</v>
      </c>
      <c r="H45" s="59" t="s">
        <v>168</v>
      </c>
      <c r="I45" s="59" t="s">
        <v>175</v>
      </c>
      <c r="J45" s="60">
        <v>255.295</v>
      </c>
      <c r="K45" s="77" t="s">
        <v>170</v>
      </c>
      <c r="L45" s="109" t="s">
        <v>171</v>
      </c>
      <c r="M45" s="109" t="s">
        <v>176</v>
      </c>
      <c r="N45" s="93"/>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row>
    <row r="46" spans="1:235" s="2" customFormat="1" ht="135" customHeight="1">
      <c r="A46" s="60">
        <v>4</v>
      </c>
      <c r="B46" s="68" t="s">
        <v>177</v>
      </c>
      <c r="C46" s="60" t="s">
        <v>24</v>
      </c>
      <c r="D46" s="71" t="s">
        <v>178</v>
      </c>
      <c r="E46" s="69" t="s">
        <v>167</v>
      </c>
      <c r="F46" s="60">
        <v>3727.792</v>
      </c>
      <c r="G46" s="60">
        <v>2260</v>
      </c>
      <c r="H46" s="59" t="s">
        <v>168</v>
      </c>
      <c r="I46" s="59" t="s">
        <v>179</v>
      </c>
      <c r="J46" s="60">
        <v>1467.792</v>
      </c>
      <c r="K46" s="77" t="s">
        <v>180</v>
      </c>
      <c r="L46" s="109" t="s">
        <v>171</v>
      </c>
      <c r="M46" s="109" t="s">
        <v>181</v>
      </c>
      <c r="N46" s="93"/>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row>
    <row r="47" spans="1:235" s="2" customFormat="1" ht="73.5" customHeight="1">
      <c r="A47" s="66">
        <v>5</v>
      </c>
      <c r="B47" s="68" t="s">
        <v>182</v>
      </c>
      <c r="C47" s="60" t="s">
        <v>24</v>
      </c>
      <c r="D47" s="59" t="s">
        <v>183</v>
      </c>
      <c r="E47" s="69" t="s">
        <v>167</v>
      </c>
      <c r="F47" s="60">
        <v>645</v>
      </c>
      <c r="G47" s="60">
        <v>387</v>
      </c>
      <c r="H47" s="59" t="s">
        <v>168</v>
      </c>
      <c r="I47" s="59" t="s">
        <v>184</v>
      </c>
      <c r="J47" s="60">
        <v>258</v>
      </c>
      <c r="K47" s="77" t="s">
        <v>180</v>
      </c>
      <c r="L47" s="109" t="s">
        <v>171</v>
      </c>
      <c r="M47" s="109" t="s">
        <v>185</v>
      </c>
      <c r="N47" s="9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row>
    <row r="48" spans="1:235" s="2" customFormat="1" ht="112.5" customHeight="1">
      <c r="A48" s="60">
        <v>6</v>
      </c>
      <c r="B48" s="68" t="s">
        <v>186</v>
      </c>
      <c r="C48" s="60" t="s">
        <v>24</v>
      </c>
      <c r="D48" s="72" t="s">
        <v>187</v>
      </c>
      <c r="E48" s="69" t="s">
        <v>188</v>
      </c>
      <c r="F48" s="60">
        <v>1561</v>
      </c>
      <c r="G48" s="60">
        <v>1561</v>
      </c>
      <c r="H48" s="59" t="s">
        <v>189</v>
      </c>
      <c r="I48" s="59" t="s">
        <v>190</v>
      </c>
      <c r="J48" s="60">
        <v>1122</v>
      </c>
      <c r="K48" s="78" t="s">
        <v>191</v>
      </c>
      <c r="L48" s="109" t="s">
        <v>171</v>
      </c>
      <c r="M48" s="109" t="s">
        <v>192</v>
      </c>
      <c r="N48" s="93"/>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row>
    <row r="49" spans="1:235" s="2" customFormat="1" ht="24" customHeight="1">
      <c r="A49" s="60"/>
      <c r="B49" s="73" t="s">
        <v>193</v>
      </c>
      <c r="C49" s="65"/>
      <c r="D49" s="64"/>
      <c r="E49" s="74"/>
      <c r="F49" s="65">
        <f>SUM(F50:F65)</f>
        <v>65732.74</v>
      </c>
      <c r="G49" s="65"/>
      <c r="H49" s="65"/>
      <c r="I49" s="65"/>
      <c r="J49" s="65">
        <f>SUM(J50:J65)</f>
        <v>13824.2</v>
      </c>
      <c r="K49" s="64"/>
      <c r="L49" s="118"/>
      <c r="M49" s="118"/>
      <c r="N49" s="109"/>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row>
    <row r="50" spans="1:235" s="2" customFormat="1" ht="54" customHeight="1">
      <c r="A50" s="60">
        <v>1</v>
      </c>
      <c r="B50" s="68" t="s">
        <v>194</v>
      </c>
      <c r="C50" s="60" t="s">
        <v>40</v>
      </c>
      <c r="D50" s="75" t="s">
        <v>195</v>
      </c>
      <c r="E50" s="69">
        <v>2015</v>
      </c>
      <c r="F50" s="60">
        <v>950.5</v>
      </c>
      <c r="G50" s="60"/>
      <c r="H50" s="68" t="s">
        <v>196</v>
      </c>
      <c r="I50" s="59" t="s">
        <v>197</v>
      </c>
      <c r="J50" s="60">
        <v>950.2</v>
      </c>
      <c r="K50" s="59" t="s">
        <v>198</v>
      </c>
      <c r="L50" s="109" t="s">
        <v>199</v>
      </c>
      <c r="M50" s="109" t="s">
        <v>200</v>
      </c>
      <c r="N50" s="109" t="s">
        <v>164</v>
      </c>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row>
    <row r="51" spans="1:235" s="2" customFormat="1" ht="45.75" customHeight="1">
      <c r="A51" s="60">
        <v>2</v>
      </c>
      <c r="B51" s="68" t="s">
        <v>201</v>
      </c>
      <c r="C51" s="60" t="s">
        <v>40</v>
      </c>
      <c r="D51" s="75" t="s">
        <v>202</v>
      </c>
      <c r="E51" s="69">
        <v>2015</v>
      </c>
      <c r="F51" s="60">
        <v>7200</v>
      </c>
      <c r="G51" s="60"/>
      <c r="H51" s="75" t="s">
        <v>203</v>
      </c>
      <c r="I51" s="59" t="s">
        <v>204</v>
      </c>
      <c r="J51" s="60">
        <v>1440</v>
      </c>
      <c r="K51" s="59" t="s">
        <v>205</v>
      </c>
      <c r="L51" s="109" t="s">
        <v>199</v>
      </c>
      <c r="M51" s="109" t="s">
        <v>46</v>
      </c>
      <c r="N51" s="109"/>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row>
    <row r="52" spans="1:235" s="2" customFormat="1" ht="43.5" customHeight="1">
      <c r="A52" s="60">
        <v>3</v>
      </c>
      <c r="B52" s="68" t="s">
        <v>206</v>
      </c>
      <c r="C52" s="60" t="s">
        <v>40</v>
      </c>
      <c r="D52" s="75" t="s">
        <v>207</v>
      </c>
      <c r="E52" s="69">
        <v>2015</v>
      </c>
      <c r="F52" s="60">
        <v>1450</v>
      </c>
      <c r="G52" s="60"/>
      <c r="H52" s="68" t="s">
        <v>196</v>
      </c>
      <c r="I52" s="59" t="s">
        <v>208</v>
      </c>
      <c r="J52" s="60">
        <v>1450</v>
      </c>
      <c r="K52" s="59" t="s">
        <v>209</v>
      </c>
      <c r="L52" s="109" t="s">
        <v>199</v>
      </c>
      <c r="M52" s="109"/>
      <c r="N52" s="109"/>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row>
    <row r="53" spans="1:235" s="2" customFormat="1" ht="48.75" customHeight="1">
      <c r="A53" s="60">
        <v>4</v>
      </c>
      <c r="B53" s="68" t="s">
        <v>210</v>
      </c>
      <c r="C53" s="60" t="s">
        <v>40</v>
      </c>
      <c r="D53" s="59" t="s">
        <v>211</v>
      </c>
      <c r="E53" s="69">
        <v>2015</v>
      </c>
      <c r="F53" s="60">
        <v>23000</v>
      </c>
      <c r="G53" s="60"/>
      <c r="H53" s="68" t="s">
        <v>212</v>
      </c>
      <c r="I53" s="59" t="s">
        <v>213</v>
      </c>
      <c r="J53" s="60">
        <v>3000</v>
      </c>
      <c r="K53" s="59" t="s">
        <v>214</v>
      </c>
      <c r="L53" s="109" t="s">
        <v>199</v>
      </c>
      <c r="M53" s="109" t="s">
        <v>215</v>
      </c>
      <c r="N53" s="109" t="s">
        <v>76</v>
      </c>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row>
    <row r="54" spans="1:235" s="2" customFormat="1" ht="45" customHeight="1">
      <c r="A54" s="60">
        <v>5</v>
      </c>
      <c r="B54" s="68" t="s">
        <v>216</v>
      </c>
      <c r="C54" s="60" t="s">
        <v>40</v>
      </c>
      <c r="D54" s="76" t="s">
        <v>217</v>
      </c>
      <c r="E54" s="69">
        <v>2015</v>
      </c>
      <c r="F54" s="60">
        <v>2500</v>
      </c>
      <c r="G54" s="60"/>
      <c r="H54" s="68" t="s">
        <v>196</v>
      </c>
      <c r="I54" s="59" t="s">
        <v>208</v>
      </c>
      <c r="J54" s="60">
        <v>2500</v>
      </c>
      <c r="K54" s="59" t="s">
        <v>209</v>
      </c>
      <c r="L54" s="109" t="s">
        <v>199</v>
      </c>
      <c r="M54" s="109" t="s">
        <v>46</v>
      </c>
      <c r="N54" s="109"/>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row>
    <row r="55" spans="1:235" s="2" customFormat="1" ht="42" customHeight="1">
      <c r="A55" s="60">
        <v>6</v>
      </c>
      <c r="B55" s="68" t="s">
        <v>218</v>
      </c>
      <c r="C55" s="60" t="s">
        <v>40</v>
      </c>
      <c r="D55" s="77"/>
      <c r="E55" s="69">
        <v>2015</v>
      </c>
      <c r="F55" s="60">
        <v>526</v>
      </c>
      <c r="G55" s="60"/>
      <c r="H55" s="68" t="s">
        <v>219</v>
      </c>
      <c r="I55" s="59" t="s">
        <v>220</v>
      </c>
      <c r="J55" s="60">
        <v>526</v>
      </c>
      <c r="K55" s="59" t="s">
        <v>209</v>
      </c>
      <c r="L55" s="109" t="s">
        <v>199</v>
      </c>
      <c r="M55" s="109" t="s">
        <v>221</v>
      </c>
      <c r="N55" s="109"/>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row>
    <row r="56" spans="1:235" s="2" customFormat="1" ht="45" customHeight="1">
      <c r="A56" s="60">
        <v>7</v>
      </c>
      <c r="B56" s="68" t="s">
        <v>222</v>
      </c>
      <c r="C56" s="60" t="s">
        <v>40</v>
      </c>
      <c r="D56" s="59" t="s">
        <v>223</v>
      </c>
      <c r="E56" s="69">
        <v>2015</v>
      </c>
      <c r="F56" s="60">
        <v>904</v>
      </c>
      <c r="G56" s="60"/>
      <c r="H56" s="68" t="s">
        <v>224</v>
      </c>
      <c r="I56" s="59" t="s">
        <v>225</v>
      </c>
      <c r="J56" s="60">
        <v>904</v>
      </c>
      <c r="K56" s="59" t="s">
        <v>226</v>
      </c>
      <c r="L56" s="109" t="s">
        <v>199</v>
      </c>
      <c r="M56" s="109" t="s">
        <v>227</v>
      </c>
      <c r="N56" s="109"/>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row>
    <row r="57" spans="1:235" s="2" customFormat="1" ht="45" customHeight="1">
      <c r="A57" s="60">
        <v>8</v>
      </c>
      <c r="B57" s="68" t="s">
        <v>228</v>
      </c>
      <c r="C57" s="60" t="s">
        <v>40</v>
      </c>
      <c r="D57" s="59" t="s">
        <v>229</v>
      </c>
      <c r="E57" s="69" t="s">
        <v>188</v>
      </c>
      <c r="F57" s="60">
        <v>2992.58</v>
      </c>
      <c r="G57" s="60"/>
      <c r="H57" s="78" t="s">
        <v>230</v>
      </c>
      <c r="I57" s="59" t="s">
        <v>231</v>
      </c>
      <c r="J57" s="32" t="s">
        <v>232</v>
      </c>
      <c r="K57" s="59" t="s">
        <v>233</v>
      </c>
      <c r="L57" s="109" t="s">
        <v>199</v>
      </c>
      <c r="M57" s="109" t="s">
        <v>234</v>
      </c>
      <c r="N57" s="109"/>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row>
    <row r="58" spans="1:235" s="2" customFormat="1" ht="30.75" customHeight="1">
      <c r="A58" s="60">
        <v>9</v>
      </c>
      <c r="B58" s="68" t="s">
        <v>235</v>
      </c>
      <c r="C58" s="60" t="s">
        <v>40</v>
      </c>
      <c r="D58" s="59" t="s">
        <v>236</v>
      </c>
      <c r="E58" s="69" t="s">
        <v>118</v>
      </c>
      <c r="F58" s="60">
        <v>12000</v>
      </c>
      <c r="G58" s="60"/>
      <c r="H58" s="78" t="s">
        <v>230</v>
      </c>
      <c r="I58" s="59" t="s">
        <v>237</v>
      </c>
      <c r="J58" s="32" t="s">
        <v>232</v>
      </c>
      <c r="K58" s="59" t="s">
        <v>238</v>
      </c>
      <c r="L58" s="109" t="s">
        <v>199</v>
      </c>
      <c r="M58" s="109" t="s">
        <v>234</v>
      </c>
      <c r="N58" s="109"/>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row>
    <row r="59" spans="1:235" s="2" customFormat="1" ht="70.5" customHeight="1">
      <c r="A59" s="60">
        <v>10</v>
      </c>
      <c r="B59" s="68" t="s">
        <v>239</v>
      </c>
      <c r="C59" s="60" t="s">
        <v>40</v>
      </c>
      <c r="D59" s="59" t="s">
        <v>240</v>
      </c>
      <c r="E59" s="69" t="s">
        <v>188</v>
      </c>
      <c r="F59" s="60">
        <v>5000</v>
      </c>
      <c r="G59" s="60"/>
      <c r="H59" s="78" t="s">
        <v>241</v>
      </c>
      <c r="I59" s="59" t="s">
        <v>242</v>
      </c>
      <c r="J59" s="32" t="s">
        <v>232</v>
      </c>
      <c r="K59" s="59" t="s">
        <v>233</v>
      </c>
      <c r="L59" s="109" t="s">
        <v>199</v>
      </c>
      <c r="M59" s="109" t="s">
        <v>243</v>
      </c>
      <c r="N59" s="109"/>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row>
    <row r="60" spans="1:235" s="2" customFormat="1" ht="69" customHeight="1">
      <c r="A60" s="60">
        <v>11</v>
      </c>
      <c r="B60" s="68" t="s">
        <v>244</v>
      </c>
      <c r="C60" s="60" t="s">
        <v>40</v>
      </c>
      <c r="D60" s="77"/>
      <c r="E60" s="69" t="s">
        <v>188</v>
      </c>
      <c r="F60" s="60">
        <v>560</v>
      </c>
      <c r="G60" s="60"/>
      <c r="H60" s="68"/>
      <c r="I60" s="59" t="s">
        <v>245</v>
      </c>
      <c r="J60" s="60"/>
      <c r="K60" s="59" t="s">
        <v>226</v>
      </c>
      <c r="L60" s="109" t="s">
        <v>199</v>
      </c>
      <c r="M60" s="109" t="s">
        <v>243</v>
      </c>
      <c r="N60" s="109"/>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row>
    <row r="61" spans="1:235" s="2" customFormat="1" ht="45.75" customHeight="1">
      <c r="A61" s="60">
        <v>12</v>
      </c>
      <c r="B61" s="68" t="s">
        <v>246</v>
      </c>
      <c r="C61" s="60" t="s">
        <v>40</v>
      </c>
      <c r="D61" s="59" t="s">
        <v>247</v>
      </c>
      <c r="E61" s="69" t="s">
        <v>188</v>
      </c>
      <c r="F61" s="60">
        <v>4214.66</v>
      </c>
      <c r="G61" s="60"/>
      <c r="H61" s="68" t="s">
        <v>248</v>
      </c>
      <c r="I61" s="59" t="s">
        <v>208</v>
      </c>
      <c r="J61" s="60"/>
      <c r="K61" s="59" t="s">
        <v>249</v>
      </c>
      <c r="L61" s="109" t="s">
        <v>199</v>
      </c>
      <c r="M61" s="109" t="s">
        <v>250</v>
      </c>
      <c r="N61" s="109"/>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row>
    <row r="62" spans="1:235" s="2" customFormat="1" ht="117" customHeight="1">
      <c r="A62" s="60">
        <v>13</v>
      </c>
      <c r="B62" s="79" t="s">
        <v>251</v>
      </c>
      <c r="C62" s="80" t="s">
        <v>40</v>
      </c>
      <c r="D62" s="81" t="s">
        <v>252</v>
      </c>
      <c r="E62" s="69" t="s">
        <v>253</v>
      </c>
      <c r="F62" s="80">
        <v>510</v>
      </c>
      <c r="G62" s="80"/>
      <c r="H62" s="82"/>
      <c r="I62" s="81" t="s">
        <v>254</v>
      </c>
      <c r="J62" s="80"/>
      <c r="K62" s="114" t="s">
        <v>255</v>
      </c>
      <c r="L62" s="119" t="s">
        <v>199</v>
      </c>
      <c r="M62" s="119" t="s">
        <v>256</v>
      </c>
      <c r="N62" s="109"/>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row>
    <row r="63" spans="1:235" s="2" customFormat="1" ht="63" customHeight="1">
      <c r="A63" s="60">
        <v>14</v>
      </c>
      <c r="B63" s="79" t="s">
        <v>257</v>
      </c>
      <c r="C63" s="80" t="s">
        <v>40</v>
      </c>
      <c r="D63" s="72" t="s">
        <v>258</v>
      </c>
      <c r="E63" s="69" t="s">
        <v>188</v>
      </c>
      <c r="F63" s="80">
        <v>871</v>
      </c>
      <c r="G63" s="80"/>
      <c r="H63" s="82"/>
      <c r="I63" s="81" t="s">
        <v>259</v>
      </c>
      <c r="J63" s="80"/>
      <c r="K63" s="81" t="s">
        <v>260</v>
      </c>
      <c r="L63" s="119" t="s">
        <v>199</v>
      </c>
      <c r="M63" s="119" t="s">
        <v>261</v>
      </c>
      <c r="N63" s="109"/>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row>
    <row r="64" spans="1:235" s="2" customFormat="1" ht="78.75" customHeight="1">
      <c r="A64" s="60">
        <v>15</v>
      </c>
      <c r="B64" s="41" t="s">
        <v>262</v>
      </c>
      <c r="C64" s="25" t="s">
        <v>40</v>
      </c>
      <c r="D64" s="25" t="s">
        <v>263</v>
      </c>
      <c r="E64" s="25">
        <v>2015</v>
      </c>
      <c r="F64" s="25">
        <v>654</v>
      </c>
      <c r="G64" s="25"/>
      <c r="H64" s="25" t="s">
        <v>264</v>
      </c>
      <c r="I64" s="25"/>
      <c r="J64" s="25">
        <v>654</v>
      </c>
      <c r="K64" s="98" t="s">
        <v>265</v>
      </c>
      <c r="L64" s="120" t="s">
        <v>266</v>
      </c>
      <c r="M64" s="120" t="s">
        <v>267</v>
      </c>
      <c r="N64" s="109" t="s">
        <v>32</v>
      </c>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row>
    <row r="65" spans="1:235" s="2" customFormat="1" ht="78" customHeight="1">
      <c r="A65" s="60">
        <v>16</v>
      </c>
      <c r="B65" s="41" t="s">
        <v>268</v>
      </c>
      <c r="C65" s="25" t="s">
        <v>40</v>
      </c>
      <c r="D65" s="25" t="s">
        <v>269</v>
      </c>
      <c r="E65" s="25">
        <v>2015</v>
      </c>
      <c r="F65" s="25">
        <v>2400</v>
      </c>
      <c r="G65" s="25"/>
      <c r="H65" s="25"/>
      <c r="I65" s="25" t="s">
        <v>270</v>
      </c>
      <c r="J65" s="25">
        <v>2400</v>
      </c>
      <c r="K65" s="98" t="s">
        <v>271</v>
      </c>
      <c r="L65" s="120" t="s">
        <v>266</v>
      </c>
      <c r="M65" s="120" t="s">
        <v>272</v>
      </c>
      <c r="N65" s="10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row>
    <row r="66" spans="1:235" s="3" customFormat="1" ht="30.75" customHeight="1">
      <c r="A66" s="17" t="s">
        <v>273</v>
      </c>
      <c r="B66" s="16" t="s">
        <v>274</v>
      </c>
      <c r="C66" s="30"/>
      <c r="D66" s="30"/>
      <c r="E66" s="30"/>
      <c r="F66" s="30">
        <f aca="true" t="shared" si="8" ref="F66:J66">F67+F69</f>
        <v>56940.07</v>
      </c>
      <c r="G66" s="30">
        <f t="shared" si="8"/>
        <v>2000</v>
      </c>
      <c r="H66" s="30"/>
      <c r="I66" s="30"/>
      <c r="J66" s="30">
        <f t="shared" si="8"/>
        <v>19140.07</v>
      </c>
      <c r="K66" s="101"/>
      <c r="L66" s="93"/>
      <c r="M66" s="93"/>
      <c r="N66" s="93"/>
      <c r="O66" s="97"/>
      <c r="P66" s="97"/>
      <c r="Q66" s="122"/>
      <c r="R66" s="122"/>
      <c r="S66" s="12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c r="FG66" s="102"/>
      <c r="FH66" s="102"/>
      <c r="FI66" s="102"/>
      <c r="FJ66" s="102"/>
      <c r="FK66" s="102"/>
      <c r="FL66" s="102"/>
      <c r="FM66" s="102"/>
      <c r="FN66" s="102"/>
      <c r="FO66" s="102"/>
      <c r="FP66" s="102"/>
      <c r="FQ66" s="102"/>
      <c r="FR66" s="102"/>
      <c r="FS66" s="102"/>
      <c r="FT66" s="102"/>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row>
    <row r="67" spans="1:235" s="2" customFormat="1" ht="24.75" customHeight="1">
      <c r="A67" s="22"/>
      <c r="B67" s="23" t="s">
        <v>137</v>
      </c>
      <c r="C67" s="24"/>
      <c r="D67" s="24"/>
      <c r="E67" s="24"/>
      <c r="F67" s="130">
        <v>7356.23</v>
      </c>
      <c r="G67" s="24">
        <v>2000</v>
      </c>
      <c r="H67" s="24"/>
      <c r="I67" s="103"/>
      <c r="J67" s="130">
        <v>5356.23</v>
      </c>
      <c r="K67" s="103"/>
      <c r="L67" s="93"/>
      <c r="M67" s="93"/>
      <c r="N67" s="93"/>
      <c r="O67" s="88"/>
      <c r="P67" s="88"/>
      <c r="Q67" s="123"/>
      <c r="R67" s="123"/>
      <c r="S67" s="123"/>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row>
    <row r="68" spans="1:235" s="2" customFormat="1" ht="94.5" customHeight="1">
      <c r="A68" s="15">
        <v>1</v>
      </c>
      <c r="B68" s="67" t="s">
        <v>275</v>
      </c>
      <c r="C68" s="27" t="s">
        <v>40</v>
      </c>
      <c r="D68" s="27" t="s">
        <v>276</v>
      </c>
      <c r="E68" s="27">
        <v>2015</v>
      </c>
      <c r="F68" s="27">
        <v>7356.23</v>
      </c>
      <c r="G68" s="27">
        <v>2000</v>
      </c>
      <c r="H68" s="27"/>
      <c r="I68" s="115" t="s">
        <v>277</v>
      </c>
      <c r="J68" s="27">
        <v>5356.23</v>
      </c>
      <c r="K68" s="115" t="s">
        <v>278</v>
      </c>
      <c r="L68" s="93" t="s">
        <v>279</v>
      </c>
      <c r="M68" s="93" t="s">
        <v>280</v>
      </c>
      <c r="N68" s="93" t="s">
        <v>281</v>
      </c>
      <c r="O68" s="88"/>
      <c r="P68" s="88"/>
      <c r="Q68" s="123"/>
      <c r="R68" s="123"/>
      <c r="S68" s="123"/>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row>
    <row r="69" spans="1:235" s="2" customFormat="1" ht="28.5" customHeight="1">
      <c r="A69" s="15"/>
      <c r="B69" s="23" t="s">
        <v>282</v>
      </c>
      <c r="C69" s="24"/>
      <c r="D69" s="24"/>
      <c r="E69" s="24"/>
      <c r="F69" s="131">
        <v>49583.84</v>
      </c>
      <c r="G69" s="24"/>
      <c r="H69" s="24"/>
      <c r="I69" s="103"/>
      <c r="J69" s="130">
        <v>13783.84</v>
      </c>
      <c r="K69" s="103"/>
      <c r="L69" s="93"/>
      <c r="M69" s="93"/>
      <c r="N69" s="93"/>
      <c r="O69" s="88"/>
      <c r="P69" s="88"/>
      <c r="Q69" s="123"/>
      <c r="R69" s="123"/>
      <c r="S69" s="123"/>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row>
    <row r="70" spans="1:235" s="2" customFormat="1" ht="79.5" customHeight="1">
      <c r="A70" s="15">
        <v>1</v>
      </c>
      <c r="B70" s="41" t="s">
        <v>283</v>
      </c>
      <c r="C70" s="33" t="s">
        <v>40</v>
      </c>
      <c r="D70" s="33" t="s">
        <v>284</v>
      </c>
      <c r="E70" s="33">
        <v>2015</v>
      </c>
      <c r="F70" s="33">
        <v>360</v>
      </c>
      <c r="G70" s="33"/>
      <c r="H70" s="33" t="s">
        <v>285</v>
      </c>
      <c r="I70" s="96"/>
      <c r="J70" s="33">
        <v>360</v>
      </c>
      <c r="K70" s="98" t="s">
        <v>286</v>
      </c>
      <c r="L70" s="93" t="s">
        <v>287</v>
      </c>
      <c r="M70" s="93" t="s">
        <v>46</v>
      </c>
      <c r="N70" s="93" t="s">
        <v>288</v>
      </c>
      <c r="O70" s="88"/>
      <c r="P70" s="88"/>
      <c r="Q70" s="123"/>
      <c r="R70" s="123"/>
      <c r="S70" s="123"/>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row>
    <row r="71" spans="1:235" s="2" customFormat="1" ht="97.5" customHeight="1">
      <c r="A71" s="15">
        <v>2</v>
      </c>
      <c r="B71" s="41" t="s">
        <v>289</v>
      </c>
      <c r="C71" s="33" t="s">
        <v>40</v>
      </c>
      <c r="D71" s="33" t="s">
        <v>290</v>
      </c>
      <c r="E71" s="33">
        <v>2015</v>
      </c>
      <c r="F71" s="33">
        <v>897</v>
      </c>
      <c r="G71" s="33"/>
      <c r="H71" s="33" t="s">
        <v>285</v>
      </c>
      <c r="I71" s="96"/>
      <c r="J71" s="33">
        <v>897</v>
      </c>
      <c r="K71" s="98" t="s">
        <v>291</v>
      </c>
      <c r="L71" s="93" t="s">
        <v>287</v>
      </c>
      <c r="M71" s="93" t="s">
        <v>292</v>
      </c>
      <c r="N71" s="93" t="s">
        <v>293</v>
      </c>
      <c r="O71" s="88"/>
      <c r="P71" s="88"/>
      <c r="Q71" s="123"/>
      <c r="R71" s="123"/>
      <c r="S71" s="123"/>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row>
    <row r="72" spans="1:235" s="2" customFormat="1" ht="81" customHeight="1">
      <c r="A72" s="15">
        <v>3</v>
      </c>
      <c r="B72" s="41" t="s">
        <v>294</v>
      </c>
      <c r="C72" s="33" t="s">
        <v>40</v>
      </c>
      <c r="D72" s="33" t="s">
        <v>295</v>
      </c>
      <c r="E72" s="33">
        <v>2015</v>
      </c>
      <c r="F72" s="33">
        <v>548.7</v>
      </c>
      <c r="G72" s="33"/>
      <c r="H72" s="33" t="s">
        <v>285</v>
      </c>
      <c r="I72" s="96" t="s">
        <v>296</v>
      </c>
      <c r="J72" s="33">
        <v>548.7</v>
      </c>
      <c r="K72" s="98" t="s">
        <v>297</v>
      </c>
      <c r="L72" s="93" t="s">
        <v>287</v>
      </c>
      <c r="M72" s="93" t="s">
        <v>46</v>
      </c>
      <c r="N72" s="93" t="s">
        <v>298</v>
      </c>
      <c r="O72" s="88"/>
      <c r="P72" s="88"/>
      <c r="Q72" s="123"/>
      <c r="R72" s="123"/>
      <c r="S72" s="123"/>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row>
    <row r="73" spans="1:235" s="2" customFormat="1" ht="81" customHeight="1">
      <c r="A73" s="15">
        <v>4</v>
      </c>
      <c r="B73" s="41" t="s">
        <v>299</v>
      </c>
      <c r="C73" s="33" t="s">
        <v>40</v>
      </c>
      <c r="D73" s="33" t="s">
        <v>300</v>
      </c>
      <c r="E73" s="33">
        <v>2015</v>
      </c>
      <c r="F73" s="33">
        <v>1211.2</v>
      </c>
      <c r="G73" s="33"/>
      <c r="H73" s="33" t="s">
        <v>301</v>
      </c>
      <c r="I73" s="96"/>
      <c r="J73" s="33">
        <v>1211.2</v>
      </c>
      <c r="K73" s="98" t="s">
        <v>302</v>
      </c>
      <c r="L73" s="93" t="s">
        <v>287</v>
      </c>
      <c r="M73" s="93" t="s">
        <v>46</v>
      </c>
      <c r="N73" s="93" t="s">
        <v>288</v>
      </c>
      <c r="O73" s="88"/>
      <c r="P73" s="88"/>
      <c r="Q73" s="123"/>
      <c r="R73" s="123"/>
      <c r="S73" s="123"/>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row>
    <row r="74" spans="1:235" s="2" customFormat="1" ht="81" customHeight="1">
      <c r="A74" s="15">
        <v>5</v>
      </c>
      <c r="B74" s="41" t="s">
        <v>303</v>
      </c>
      <c r="C74" s="33" t="s">
        <v>40</v>
      </c>
      <c r="D74" s="33" t="s">
        <v>304</v>
      </c>
      <c r="E74" s="33">
        <v>2015</v>
      </c>
      <c r="F74" s="33">
        <v>3236</v>
      </c>
      <c r="G74" s="33"/>
      <c r="H74" s="33" t="s">
        <v>285</v>
      </c>
      <c r="I74" s="96" t="s">
        <v>305</v>
      </c>
      <c r="J74" s="33">
        <v>3236</v>
      </c>
      <c r="K74" s="98" t="s">
        <v>306</v>
      </c>
      <c r="L74" s="93" t="s">
        <v>287</v>
      </c>
      <c r="M74" s="93" t="s">
        <v>46</v>
      </c>
      <c r="N74" s="93" t="s">
        <v>307</v>
      </c>
      <c r="O74" s="88"/>
      <c r="P74" s="88"/>
      <c r="Q74" s="123"/>
      <c r="R74" s="123"/>
      <c r="S74" s="123"/>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row>
    <row r="75" spans="1:235" s="2" customFormat="1" ht="99.75" customHeight="1">
      <c r="A75" s="15">
        <v>6</v>
      </c>
      <c r="B75" s="41" t="s">
        <v>308</v>
      </c>
      <c r="C75" s="33" t="s">
        <v>40</v>
      </c>
      <c r="D75" s="33" t="s">
        <v>309</v>
      </c>
      <c r="E75" s="33">
        <v>2015</v>
      </c>
      <c r="F75" s="33">
        <v>530.94</v>
      </c>
      <c r="G75" s="33"/>
      <c r="H75" s="33" t="s">
        <v>285</v>
      </c>
      <c r="I75" s="96" t="s">
        <v>310</v>
      </c>
      <c r="J75" s="33">
        <v>530.94</v>
      </c>
      <c r="K75" s="98" t="s">
        <v>311</v>
      </c>
      <c r="L75" s="93" t="s">
        <v>287</v>
      </c>
      <c r="M75" s="93" t="s">
        <v>312</v>
      </c>
      <c r="N75" s="93" t="s">
        <v>313</v>
      </c>
      <c r="O75" s="88"/>
      <c r="P75" s="88"/>
      <c r="Q75" s="123"/>
      <c r="R75" s="123"/>
      <c r="S75" s="123"/>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row>
    <row r="76" spans="1:235" s="2" customFormat="1" ht="90.75" customHeight="1">
      <c r="A76" s="15">
        <v>7</v>
      </c>
      <c r="B76" s="41" t="s">
        <v>314</v>
      </c>
      <c r="C76" s="33" t="s">
        <v>40</v>
      </c>
      <c r="D76" s="33" t="s">
        <v>315</v>
      </c>
      <c r="E76" s="33">
        <v>2015</v>
      </c>
      <c r="F76" s="33">
        <v>2200</v>
      </c>
      <c r="G76" s="33"/>
      <c r="H76" s="33" t="s">
        <v>316</v>
      </c>
      <c r="I76" s="96" t="s">
        <v>317</v>
      </c>
      <c r="J76" s="33">
        <v>2000</v>
      </c>
      <c r="K76" s="98" t="s">
        <v>318</v>
      </c>
      <c r="L76" s="93" t="s">
        <v>287</v>
      </c>
      <c r="M76" s="93" t="s">
        <v>319</v>
      </c>
      <c r="N76" s="93"/>
      <c r="O76" s="88"/>
      <c r="P76" s="88"/>
      <c r="Q76" s="123"/>
      <c r="R76" s="123"/>
      <c r="S76" s="123"/>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row>
    <row r="77" spans="1:235" s="2" customFormat="1" ht="81" customHeight="1">
      <c r="A77" s="15">
        <v>8</v>
      </c>
      <c r="B77" s="68" t="s">
        <v>320</v>
      </c>
      <c r="C77" s="32" t="s">
        <v>40</v>
      </c>
      <c r="D77" s="33" t="s">
        <v>321</v>
      </c>
      <c r="E77" s="33">
        <v>2015</v>
      </c>
      <c r="F77" s="33">
        <v>1600</v>
      </c>
      <c r="G77" s="33"/>
      <c r="H77" s="33" t="s">
        <v>322</v>
      </c>
      <c r="I77" s="98" t="s">
        <v>277</v>
      </c>
      <c r="J77" s="33">
        <v>1600</v>
      </c>
      <c r="K77" s="98" t="s">
        <v>323</v>
      </c>
      <c r="L77" s="93" t="s">
        <v>287</v>
      </c>
      <c r="M77" s="93" t="s">
        <v>324</v>
      </c>
      <c r="N77" s="93"/>
      <c r="O77" s="88"/>
      <c r="P77" s="88"/>
      <c r="Q77" s="123"/>
      <c r="R77" s="123"/>
      <c r="S77" s="123"/>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row>
    <row r="78" spans="1:235" s="2" customFormat="1" ht="94.5" customHeight="1">
      <c r="A78" s="15">
        <v>9</v>
      </c>
      <c r="B78" s="41" t="s">
        <v>325</v>
      </c>
      <c r="C78" s="33" t="s">
        <v>40</v>
      </c>
      <c r="D78" s="33" t="s">
        <v>326</v>
      </c>
      <c r="E78" s="33" t="s">
        <v>327</v>
      </c>
      <c r="F78" s="33">
        <v>1900</v>
      </c>
      <c r="G78" s="33"/>
      <c r="H78" s="33" t="s">
        <v>328</v>
      </c>
      <c r="I78" s="96"/>
      <c r="J78" s="33">
        <v>1900</v>
      </c>
      <c r="K78" s="98" t="s">
        <v>329</v>
      </c>
      <c r="L78" s="93" t="s">
        <v>287</v>
      </c>
      <c r="M78" s="99" t="s">
        <v>330</v>
      </c>
      <c r="N78" s="99" t="s">
        <v>331</v>
      </c>
      <c r="O78" s="88"/>
      <c r="P78" s="88"/>
      <c r="Q78" s="123"/>
      <c r="R78" s="123"/>
      <c r="S78" s="123"/>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row>
    <row r="79" spans="1:235" s="2" customFormat="1" ht="93" customHeight="1">
      <c r="A79" s="15">
        <v>10</v>
      </c>
      <c r="B79" s="68" t="s">
        <v>332</v>
      </c>
      <c r="C79" s="32" t="s">
        <v>333</v>
      </c>
      <c r="D79" s="32" t="s">
        <v>290</v>
      </c>
      <c r="E79" s="33" t="s">
        <v>327</v>
      </c>
      <c r="F79" s="32">
        <v>1500</v>
      </c>
      <c r="G79" s="32"/>
      <c r="H79" s="33" t="s">
        <v>328</v>
      </c>
      <c r="I79" s="59"/>
      <c r="J79" s="32">
        <v>1500</v>
      </c>
      <c r="K79" s="98" t="s">
        <v>334</v>
      </c>
      <c r="L79" s="93" t="s">
        <v>287</v>
      </c>
      <c r="M79" s="99" t="s">
        <v>335</v>
      </c>
      <c r="N79" s="99"/>
      <c r="O79" s="88"/>
      <c r="P79" s="88"/>
      <c r="Q79" s="123"/>
      <c r="R79" s="123"/>
      <c r="S79" s="123"/>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row>
    <row r="80" spans="1:235" s="2" customFormat="1" ht="108" customHeight="1">
      <c r="A80" s="15">
        <v>11</v>
      </c>
      <c r="B80" s="68" t="s">
        <v>336</v>
      </c>
      <c r="C80" s="32" t="s">
        <v>333</v>
      </c>
      <c r="D80" s="32" t="s">
        <v>337</v>
      </c>
      <c r="E80" s="33" t="s">
        <v>66</v>
      </c>
      <c r="F80" s="32">
        <v>35600</v>
      </c>
      <c r="G80" s="32"/>
      <c r="H80" s="33"/>
      <c r="I80" s="59"/>
      <c r="J80" s="32"/>
      <c r="K80" s="98" t="s">
        <v>338</v>
      </c>
      <c r="L80" s="93" t="s">
        <v>287</v>
      </c>
      <c r="M80" s="99" t="s">
        <v>339</v>
      </c>
      <c r="N80" s="99" t="s">
        <v>340</v>
      </c>
      <c r="O80" s="88"/>
      <c r="P80" s="88"/>
      <c r="Q80" s="123"/>
      <c r="R80" s="123"/>
      <c r="S80" s="123"/>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row>
    <row r="81" spans="1:235" s="3" customFormat="1" ht="30" customHeight="1">
      <c r="A81" s="17" t="s">
        <v>341</v>
      </c>
      <c r="B81" s="16" t="s">
        <v>342</v>
      </c>
      <c r="C81" s="30"/>
      <c r="D81" s="30"/>
      <c r="E81" s="30"/>
      <c r="F81" s="30">
        <f aca="true" t="shared" si="9" ref="F81:J81">F82+F88</f>
        <v>106235.7</v>
      </c>
      <c r="G81" s="30">
        <f t="shared" si="9"/>
        <v>29800</v>
      </c>
      <c r="H81" s="30"/>
      <c r="I81" s="30"/>
      <c r="J81" s="30">
        <f t="shared" si="9"/>
        <v>42909</v>
      </c>
      <c r="K81" s="101"/>
      <c r="L81" s="93"/>
      <c r="M81" s="93"/>
      <c r="N81" s="93"/>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c r="HM81" s="102"/>
      <c r="HN81" s="102"/>
      <c r="HO81" s="102"/>
      <c r="HP81" s="102"/>
      <c r="HQ81" s="102"/>
      <c r="HR81" s="102"/>
      <c r="HS81" s="102"/>
      <c r="HT81" s="102"/>
      <c r="HU81" s="102"/>
      <c r="HV81" s="102"/>
      <c r="HW81" s="102"/>
      <c r="HX81" s="102"/>
      <c r="HY81" s="102"/>
      <c r="HZ81" s="102"/>
      <c r="IA81" s="102"/>
    </row>
    <row r="82" spans="1:235" s="2" customFormat="1" ht="21" customHeight="1">
      <c r="A82" s="22"/>
      <c r="B82" s="23" t="s">
        <v>343</v>
      </c>
      <c r="C82" s="24"/>
      <c r="D82" s="24"/>
      <c r="E82" s="24"/>
      <c r="F82" s="24">
        <f aca="true" t="shared" si="10" ref="F82:J82">SUM(F83:F87)</f>
        <v>34300</v>
      </c>
      <c r="G82" s="24">
        <f t="shared" si="10"/>
        <v>29800</v>
      </c>
      <c r="H82" s="24"/>
      <c r="I82" s="24"/>
      <c r="J82" s="24">
        <f t="shared" si="10"/>
        <v>6500</v>
      </c>
      <c r="K82" s="103"/>
      <c r="L82" s="99"/>
      <c r="M82" s="99"/>
      <c r="N82" s="99"/>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row>
    <row r="83" spans="1:235" s="2" customFormat="1" ht="66.75" customHeight="1">
      <c r="A83" s="25">
        <v>1</v>
      </c>
      <c r="B83" s="132" t="s">
        <v>344</v>
      </c>
      <c r="C83" s="33" t="s">
        <v>24</v>
      </c>
      <c r="D83" s="96" t="s">
        <v>345</v>
      </c>
      <c r="E83" s="133" t="s">
        <v>26</v>
      </c>
      <c r="F83" s="133">
        <v>7000</v>
      </c>
      <c r="G83" s="133">
        <v>4800</v>
      </c>
      <c r="H83" s="134" t="s">
        <v>346</v>
      </c>
      <c r="I83" s="134" t="s">
        <v>347</v>
      </c>
      <c r="J83" s="133">
        <v>2200</v>
      </c>
      <c r="K83" s="103" t="s">
        <v>348</v>
      </c>
      <c r="L83" s="93" t="s">
        <v>349</v>
      </c>
      <c r="M83" s="93" t="s">
        <v>350</v>
      </c>
      <c r="N83" s="93" t="s">
        <v>331</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row>
    <row r="84" spans="1:235" s="2" customFormat="1" ht="82.5" customHeight="1">
      <c r="A84" s="25">
        <v>2</v>
      </c>
      <c r="B84" s="132" t="s">
        <v>351</v>
      </c>
      <c r="C84" s="33" t="s">
        <v>24</v>
      </c>
      <c r="D84" s="96" t="s">
        <v>352</v>
      </c>
      <c r="E84" s="133" t="s">
        <v>26</v>
      </c>
      <c r="F84" s="133">
        <v>5000</v>
      </c>
      <c r="G84" s="133">
        <v>4000</v>
      </c>
      <c r="H84" s="134" t="s">
        <v>353</v>
      </c>
      <c r="I84" s="134" t="s">
        <v>354</v>
      </c>
      <c r="J84" s="133">
        <v>1000</v>
      </c>
      <c r="K84" s="103" t="s">
        <v>355</v>
      </c>
      <c r="L84" s="93" t="s">
        <v>349</v>
      </c>
      <c r="M84" s="93"/>
      <c r="N84" s="93" t="s">
        <v>356</v>
      </c>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row>
    <row r="85" spans="1:235" s="2" customFormat="1" ht="156" customHeight="1">
      <c r="A85" s="25">
        <v>3</v>
      </c>
      <c r="B85" s="132" t="s">
        <v>357</v>
      </c>
      <c r="C85" s="33" t="s">
        <v>24</v>
      </c>
      <c r="D85" s="96" t="s">
        <v>358</v>
      </c>
      <c r="E85" s="133" t="s">
        <v>359</v>
      </c>
      <c r="F85" s="133">
        <v>9800</v>
      </c>
      <c r="G85" s="133">
        <v>8800</v>
      </c>
      <c r="H85" s="134" t="s">
        <v>360</v>
      </c>
      <c r="I85" s="134" t="s">
        <v>361</v>
      </c>
      <c r="J85" s="133">
        <v>1000</v>
      </c>
      <c r="K85" s="103" t="s">
        <v>362</v>
      </c>
      <c r="L85" s="93" t="s">
        <v>349</v>
      </c>
      <c r="M85" s="93" t="s">
        <v>363</v>
      </c>
      <c r="N85" s="93"/>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row>
    <row r="86" spans="1:235" s="2" customFormat="1" ht="76.5" customHeight="1">
      <c r="A86" s="25">
        <v>4</v>
      </c>
      <c r="B86" s="132" t="s">
        <v>364</v>
      </c>
      <c r="C86" s="33" t="s">
        <v>24</v>
      </c>
      <c r="D86" s="96" t="s">
        <v>365</v>
      </c>
      <c r="E86" s="133" t="s">
        <v>26</v>
      </c>
      <c r="F86" s="133">
        <v>7500</v>
      </c>
      <c r="G86" s="133">
        <v>7200</v>
      </c>
      <c r="H86" s="134" t="s">
        <v>366</v>
      </c>
      <c r="I86" s="134" t="s">
        <v>367</v>
      </c>
      <c r="J86" s="133">
        <v>300</v>
      </c>
      <c r="K86" s="103" t="s">
        <v>368</v>
      </c>
      <c r="L86" s="93" t="s">
        <v>349</v>
      </c>
      <c r="M86" s="93" t="s">
        <v>369</v>
      </c>
      <c r="N86" s="93"/>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row>
    <row r="87" spans="1:235" s="2" customFormat="1" ht="60.75" customHeight="1">
      <c r="A87" s="25">
        <v>5</v>
      </c>
      <c r="B87" s="132" t="s">
        <v>370</v>
      </c>
      <c r="C87" s="33" t="s">
        <v>24</v>
      </c>
      <c r="D87" s="96" t="s">
        <v>371</v>
      </c>
      <c r="E87" s="133" t="s">
        <v>167</v>
      </c>
      <c r="F87" s="133">
        <v>5000</v>
      </c>
      <c r="G87" s="133">
        <v>5000</v>
      </c>
      <c r="H87" s="134" t="s">
        <v>372</v>
      </c>
      <c r="I87" s="134" t="s">
        <v>373</v>
      </c>
      <c r="J87" s="133">
        <v>2000</v>
      </c>
      <c r="K87" s="103" t="s">
        <v>374</v>
      </c>
      <c r="L87" s="93" t="s">
        <v>349</v>
      </c>
      <c r="M87" s="93" t="s">
        <v>350</v>
      </c>
      <c r="N87" s="93"/>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row>
    <row r="88" spans="1:235" s="2" customFormat="1" ht="30.75" customHeight="1">
      <c r="A88" s="22"/>
      <c r="B88" s="23" t="s">
        <v>375</v>
      </c>
      <c r="C88" s="24"/>
      <c r="D88" s="103"/>
      <c r="E88" s="24"/>
      <c r="F88" s="24">
        <f>SUM(F89:G93)</f>
        <v>71935.7</v>
      </c>
      <c r="G88" s="24"/>
      <c r="H88" s="24"/>
      <c r="I88" s="24"/>
      <c r="J88" s="24">
        <f>SUM(J89:K93)</f>
        <v>36409</v>
      </c>
      <c r="K88" s="103"/>
      <c r="L88" s="93"/>
      <c r="M88" s="93"/>
      <c r="N88" s="93"/>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row>
    <row r="89" spans="1:235" s="2" customFormat="1" ht="57" customHeight="1">
      <c r="A89" s="25">
        <v>1</v>
      </c>
      <c r="B89" s="41" t="s">
        <v>376</v>
      </c>
      <c r="C89" s="33" t="s">
        <v>40</v>
      </c>
      <c r="D89" s="98" t="s">
        <v>377</v>
      </c>
      <c r="E89" s="33" t="s">
        <v>327</v>
      </c>
      <c r="F89" s="25">
        <v>1209</v>
      </c>
      <c r="G89" s="33"/>
      <c r="H89" s="96" t="s">
        <v>378</v>
      </c>
      <c r="I89" s="96" t="s">
        <v>379</v>
      </c>
      <c r="J89" s="25">
        <v>1209</v>
      </c>
      <c r="K89" s="96" t="s">
        <v>380</v>
      </c>
      <c r="L89" s="93" t="s">
        <v>349</v>
      </c>
      <c r="M89" s="93" t="s">
        <v>381</v>
      </c>
      <c r="N89" s="93" t="s">
        <v>382</v>
      </c>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row>
    <row r="90" spans="1:235" s="2" customFormat="1" ht="55.5" customHeight="1">
      <c r="A90" s="25">
        <v>2</v>
      </c>
      <c r="B90" s="132" t="s">
        <v>383</v>
      </c>
      <c r="C90" s="33" t="s">
        <v>40</v>
      </c>
      <c r="D90" s="96" t="s">
        <v>384</v>
      </c>
      <c r="E90" s="133">
        <v>2015</v>
      </c>
      <c r="F90" s="133">
        <v>2500</v>
      </c>
      <c r="G90" s="133"/>
      <c r="H90" s="134" t="s">
        <v>385</v>
      </c>
      <c r="I90" s="96" t="s">
        <v>386</v>
      </c>
      <c r="J90" s="133">
        <v>2500</v>
      </c>
      <c r="K90" s="96" t="s">
        <v>387</v>
      </c>
      <c r="L90" s="93" t="s">
        <v>349</v>
      </c>
      <c r="M90" s="93" t="s">
        <v>388</v>
      </c>
      <c r="N90" s="93"/>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row>
    <row r="91" spans="1:235" s="5" customFormat="1" ht="72" customHeight="1">
      <c r="A91" s="33">
        <v>3</v>
      </c>
      <c r="B91" s="132" t="s">
        <v>389</v>
      </c>
      <c r="C91" s="33" t="s">
        <v>40</v>
      </c>
      <c r="D91" s="33" t="s">
        <v>390</v>
      </c>
      <c r="E91" s="33" t="s">
        <v>327</v>
      </c>
      <c r="F91" s="33">
        <v>5226.7</v>
      </c>
      <c r="G91" s="33"/>
      <c r="H91" s="33" t="s">
        <v>391</v>
      </c>
      <c r="I91" s="33" t="s">
        <v>392</v>
      </c>
      <c r="J91" s="33">
        <v>2700</v>
      </c>
      <c r="K91" s="96" t="s">
        <v>393</v>
      </c>
      <c r="L91" s="93" t="s">
        <v>349</v>
      </c>
      <c r="M91" s="174" t="s">
        <v>394</v>
      </c>
      <c r="N91" s="93" t="s">
        <v>395</v>
      </c>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75"/>
      <c r="DJ91" s="175"/>
      <c r="DK91" s="175"/>
      <c r="DL91" s="175"/>
      <c r="DM91" s="175"/>
      <c r="DN91" s="175"/>
      <c r="DO91" s="175"/>
      <c r="DP91" s="175"/>
      <c r="DQ91" s="175"/>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5"/>
      <c r="EO91" s="175"/>
      <c r="EP91" s="175"/>
      <c r="EQ91" s="175"/>
      <c r="ER91" s="175"/>
      <c r="ES91" s="175"/>
      <c r="ET91" s="175"/>
      <c r="EU91" s="175"/>
      <c r="EV91" s="175"/>
      <c r="EW91" s="175"/>
      <c r="EX91" s="175"/>
      <c r="EY91" s="175"/>
      <c r="EZ91" s="175"/>
      <c r="FA91" s="175"/>
      <c r="FB91" s="175"/>
      <c r="FC91" s="175"/>
      <c r="FD91" s="175"/>
      <c r="FE91" s="175"/>
      <c r="FF91" s="175"/>
      <c r="FG91" s="175"/>
      <c r="FH91" s="175"/>
      <c r="FI91" s="175"/>
      <c r="FJ91" s="175"/>
      <c r="FK91" s="175"/>
      <c r="FL91" s="175"/>
      <c r="FM91" s="175"/>
      <c r="FN91" s="175"/>
      <c r="FO91" s="175"/>
      <c r="FP91" s="175"/>
      <c r="FQ91" s="175"/>
      <c r="FR91" s="175"/>
      <c r="FS91" s="175"/>
      <c r="FT91" s="175"/>
      <c r="FU91" s="175"/>
      <c r="FV91" s="175"/>
      <c r="FW91" s="175"/>
      <c r="FX91" s="175"/>
      <c r="FY91" s="175"/>
      <c r="FZ91" s="175"/>
      <c r="GA91" s="175"/>
      <c r="GB91" s="175"/>
      <c r="GC91" s="175"/>
      <c r="GD91" s="175"/>
      <c r="GE91" s="175"/>
      <c r="GF91" s="175"/>
      <c r="GG91" s="175"/>
      <c r="GH91" s="175"/>
      <c r="GI91" s="175"/>
      <c r="GJ91" s="175"/>
      <c r="GK91" s="175"/>
      <c r="GL91" s="175"/>
      <c r="GM91" s="175"/>
      <c r="GN91" s="175"/>
      <c r="GO91" s="175"/>
      <c r="GP91" s="175"/>
      <c r="GQ91" s="175"/>
      <c r="GR91" s="175"/>
      <c r="GS91" s="175"/>
      <c r="GT91" s="175"/>
      <c r="GU91" s="175"/>
      <c r="GV91" s="175"/>
      <c r="GW91" s="175"/>
      <c r="GX91" s="175"/>
      <c r="GY91" s="175"/>
      <c r="GZ91" s="175"/>
      <c r="HA91" s="175"/>
      <c r="HB91" s="175"/>
      <c r="HC91" s="175"/>
      <c r="HD91" s="175"/>
      <c r="HE91" s="175"/>
      <c r="HF91" s="175"/>
      <c r="HG91" s="175"/>
      <c r="HH91" s="175"/>
      <c r="HI91" s="175"/>
      <c r="HJ91" s="175"/>
      <c r="HK91" s="175"/>
      <c r="HL91" s="175"/>
      <c r="HM91" s="175"/>
      <c r="HN91" s="175"/>
      <c r="HO91" s="175"/>
      <c r="HP91" s="175"/>
      <c r="HQ91" s="175"/>
      <c r="HR91" s="175"/>
      <c r="HS91" s="175"/>
      <c r="HT91" s="175"/>
      <c r="HU91" s="175"/>
      <c r="HV91" s="175"/>
      <c r="HW91" s="175"/>
      <c r="HX91" s="175"/>
      <c r="HY91" s="175"/>
      <c r="HZ91" s="175"/>
      <c r="IA91" s="175"/>
    </row>
    <row r="92" spans="1:235" s="2" customFormat="1" ht="81.75" customHeight="1">
      <c r="A92" s="25">
        <v>4</v>
      </c>
      <c r="B92" s="135" t="s">
        <v>396</v>
      </c>
      <c r="C92" s="136" t="s">
        <v>40</v>
      </c>
      <c r="D92" s="136" t="s">
        <v>397</v>
      </c>
      <c r="E92" s="136">
        <v>2015</v>
      </c>
      <c r="F92" s="136">
        <v>40000</v>
      </c>
      <c r="G92" s="136"/>
      <c r="H92" s="136" t="s">
        <v>398</v>
      </c>
      <c r="I92" s="176" t="s">
        <v>399</v>
      </c>
      <c r="J92" s="15">
        <v>20000</v>
      </c>
      <c r="K92" s="177" t="s">
        <v>400</v>
      </c>
      <c r="L92" s="109" t="s">
        <v>401</v>
      </c>
      <c r="M92" s="109" t="s">
        <v>402</v>
      </c>
      <c r="N92" s="109" t="s">
        <v>403</v>
      </c>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row>
    <row r="93" spans="1:235" s="2" customFormat="1" ht="139.5" customHeight="1">
      <c r="A93" s="33">
        <v>5</v>
      </c>
      <c r="B93" s="137" t="s">
        <v>404</v>
      </c>
      <c r="C93" s="138" t="s">
        <v>40</v>
      </c>
      <c r="D93" s="138" t="s">
        <v>405</v>
      </c>
      <c r="E93" s="133" t="s">
        <v>26</v>
      </c>
      <c r="F93" s="138">
        <v>23000</v>
      </c>
      <c r="G93" s="33"/>
      <c r="H93" s="33" t="s">
        <v>406</v>
      </c>
      <c r="I93" s="176"/>
      <c r="J93" s="15">
        <v>10000</v>
      </c>
      <c r="K93" s="96" t="s">
        <v>407</v>
      </c>
      <c r="L93" s="109" t="s">
        <v>401</v>
      </c>
      <c r="M93" s="109" t="s">
        <v>408</v>
      </c>
      <c r="N93" s="109" t="s">
        <v>409</v>
      </c>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row>
    <row r="94" spans="1:235" s="3" customFormat="1" ht="21.75" customHeight="1">
      <c r="A94" s="17" t="s">
        <v>410</v>
      </c>
      <c r="B94" s="16" t="s">
        <v>411</v>
      </c>
      <c r="C94" s="30"/>
      <c r="D94" s="30"/>
      <c r="E94" s="30"/>
      <c r="F94" s="30">
        <f>F95</f>
        <v>22248</v>
      </c>
      <c r="G94" s="30"/>
      <c r="H94" s="30"/>
      <c r="I94" s="30"/>
      <c r="J94" s="30">
        <f>J95</f>
        <v>22248</v>
      </c>
      <c r="K94" s="178"/>
      <c r="L94" s="93"/>
      <c r="M94" s="93"/>
      <c r="N94" s="93"/>
      <c r="O94" s="97"/>
      <c r="P94" s="97"/>
      <c r="Q94" s="122"/>
      <c r="R94" s="122"/>
      <c r="S94" s="12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2"/>
      <c r="GD94" s="102"/>
      <c r="GE94" s="102"/>
      <c r="GF94" s="102"/>
      <c r="GG94" s="102"/>
      <c r="GH94" s="102"/>
      <c r="GI94" s="102"/>
      <c r="GJ94" s="102"/>
      <c r="GK94" s="102"/>
      <c r="GL94" s="102"/>
      <c r="GM94" s="102"/>
      <c r="GN94" s="102"/>
      <c r="GO94" s="102"/>
      <c r="GP94" s="102"/>
      <c r="GQ94" s="102"/>
      <c r="GR94" s="102"/>
      <c r="GS94" s="102"/>
      <c r="GT94" s="102"/>
      <c r="GU94" s="102"/>
      <c r="GV94" s="102"/>
      <c r="GW94" s="102"/>
      <c r="GX94" s="102"/>
      <c r="GY94" s="102"/>
      <c r="GZ94" s="102"/>
      <c r="HA94" s="102"/>
      <c r="HB94" s="102"/>
      <c r="HC94" s="102"/>
      <c r="HD94" s="102"/>
      <c r="HE94" s="102"/>
      <c r="HF94" s="102"/>
      <c r="HG94" s="102"/>
      <c r="HH94" s="102"/>
      <c r="HI94" s="102"/>
      <c r="HJ94" s="102"/>
      <c r="HK94" s="102"/>
      <c r="HL94" s="102"/>
      <c r="HM94" s="102"/>
      <c r="HN94" s="102"/>
      <c r="HO94" s="102"/>
      <c r="HP94" s="102"/>
      <c r="HQ94" s="102"/>
      <c r="HR94" s="102"/>
      <c r="HS94" s="102"/>
      <c r="HT94" s="102"/>
      <c r="HU94" s="102"/>
      <c r="HV94" s="102"/>
      <c r="HW94" s="102"/>
      <c r="HX94" s="102"/>
      <c r="HY94" s="102"/>
      <c r="HZ94" s="102"/>
      <c r="IA94" s="102"/>
    </row>
    <row r="95" spans="1:235" s="2" customFormat="1" ht="22.5" customHeight="1">
      <c r="A95" s="22"/>
      <c r="B95" s="23" t="s">
        <v>56</v>
      </c>
      <c r="C95" s="24"/>
      <c r="D95" s="24"/>
      <c r="E95" s="24"/>
      <c r="F95" s="24">
        <f>SUM(F96:F99)</f>
        <v>22248</v>
      </c>
      <c r="G95" s="24"/>
      <c r="H95" s="24"/>
      <c r="I95" s="24"/>
      <c r="J95" s="24">
        <f>SUM(J96:J99)</f>
        <v>22248</v>
      </c>
      <c r="K95" s="103"/>
      <c r="L95" s="93"/>
      <c r="M95" s="93"/>
      <c r="N95" s="93"/>
      <c r="O95" s="88"/>
      <c r="P95" s="88"/>
      <c r="Q95" s="123"/>
      <c r="R95" s="123"/>
      <c r="S95" s="123"/>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row>
    <row r="96" spans="1:235" s="2" customFormat="1" ht="175.5" customHeight="1">
      <c r="A96" s="25">
        <v>1</v>
      </c>
      <c r="B96" s="41" t="s">
        <v>412</v>
      </c>
      <c r="C96" s="33" t="s">
        <v>40</v>
      </c>
      <c r="D96" s="33" t="s">
        <v>413</v>
      </c>
      <c r="E96" s="33">
        <v>2015</v>
      </c>
      <c r="F96" s="33">
        <v>16058</v>
      </c>
      <c r="G96" s="33"/>
      <c r="H96" s="33" t="s">
        <v>414</v>
      </c>
      <c r="I96" s="96" t="s">
        <v>415</v>
      </c>
      <c r="J96" s="33">
        <v>16058</v>
      </c>
      <c r="K96" s="96" t="s">
        <v>416</v>
      </c>
      <c r="L96" s="93" t="s">
        <v>417</v>
      </c>
      <c r="M96" s="93" t="s">
        <v>418</v>
      </c>
      <c r="N96" s="93" t="s">
        <v>419</v>
      </c>
      <c r="O96" s="88"/>
      <c r="P96" s="88"/>
      <c r="Q96" s="123"/>
      <c r="R96" s="123"/>
      <c r="S96" s="123"/>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row>
    <row r="97" spans="1:235" s="2" customFormat="1" ht="96.75" customHeight="1">
      <c r="A97" s="32">
        <v>2</v>
      </c>
      <c r="B97" s="68" t="s">
        <v>420</v>
      </c>
      <c r="C97" s="32" t="s">
        <v>40</v>
      </c>
      <c r="D97" s="32" t="s">
        <v>421</v>
      </c>
      <c r="E97" s="32">
        <v>2015</v>
      </c>
      <c r="F97" s="32">
        <v>2250</v>
      </c>
      <c r="G97" s="32"/>
      <c r="H97" s="32" t="s">
        <v>422</v>
      </c>
      <c r="I97" s="68" t="s">
        <v>423</v>
      </c>
      <c r="J97" s="32">
        <v>2250</v>
      </c>
      <c r="K97" s="59" t="s">
        <v>424</v>
      </c>
      <c r="L97" s="93" t="s">
        <v>417</v>
      </c>
      <c r="M97" s="93" t="s">
        <v>425</v>
      </c>
      <c r="N97" s="93" t="s">
        <v>293</v>
      </c>
      <c r="O97" s="88"/>
      <c r="P97" s="88"/>
      <c r="Q97" s="123"/>
      <c r="R97" s="123"/>
      <c r="S97" s="123"/>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row>
    <row r="98" spans="1:235" s="2" customFormat="1" ht="63" customHeight="1">
      <c r="A98" s="32">
        <v>3</v>
      </c>
      <c r="B98" s="68" t="s">
        <v>426</v>
      </c>
      <c r="C98" s="32" t="s">
        <v>40</v>
      </c>
      <c r="D98" s="32" t="s">
        <v>427</v>
      </c>
      <c r="E98" s="32">
        <v>2015</v>
      </c>
      <c r="F98" s="32">
        <v>1440</v>
      </c>
      <c r="G98" s="32"/>
      <c r="H98" s="32" t="s">
        <v>422</v>
      </c>
      <c r="I98" s="68" t="s">
        <v>428</v>
      </c>
      <c r="J98" s="32">
        <v>1440</v>
      </c>
      <c r="K98" s="59" t="s">
        <v>429</v>
      </c>
      <c r="L98" s="93" t="s">
        <v>417</v>
      </c>
      <c r="M98" s="93" t="s">
        <v>430</v>
      </c>
      <c r="N98" s="93" t="s">
        <v>431</v>
      </c>
      <c r="O98" s="88"/>
      <c r="P98" s="88"/>
      <c r="Q98" s="123"/>
      <c r="R98" s="123"/>
      <c r="S98" s="123"/>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row>
    <row r="99" spans="1:235" s="2" customFormat="1" ht="84" customHeight="1">
      <c r="A99" s="32">
        <v>4</v>
      </c>
      <c r="B99" s="68" t="s">
        <v>432</v>
      </c>
      <c r="C99" s="32" t="s">
        <v>40</v>
      </c>
      <c r="D99" s="32" t="s">
        <v>433</v>
      </c>
      <c r="E99" s="32">
        <v>2015</v>
      </c>
      <c r="F99" s="32">
        <v>2500</v>
      </c>
      <c r="G99" s="32"/>
      <c r="H99" s="32" t="s">
        <v>422</v>
      </c>
      <c r="I99" s="68" t="s">
        <v>434</v>
      </c>
      <c r="J99" s="32">
        <v>2500</v>
      </c>
      <c r="K99" s="59" t="s">
        <v>435</v>
      </c>
      <c r="L99" s="93" t="s">
        <v>417</v>
      </c>
      <c r="M99" s="93" t="s">
        <v>436</v>
      </c>
      <c r="N99" s="93" t="s">
        <v>437</v>
      </c>
      <c r="O99" s="88"/>
      <c r="P99" s="88"/>
      <c r="Q99" s="123"/>
      <c r="R99" s="123"/>
      <c r="S99" s="123"/>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row>
    <row r="100" spans="1:235" s="3" customFormat="1" ht="30.75" customHeight="1">
      <c r="A100" s="139" t="s">
        <v>438</v>
      </c>
      <c r="B100" s="140" t="s">
        <v>439</v>
      </c>
      <c r="C100" s="141"/>
      <c r="D100" s="142"/>
      <c r="E100" s="143"/>
      <c r="F100" s="143">
        <f aca="true" t="shared" si="11" ref="F100:J100">F101+F103</f>
        <v>5340</v>
      </c>
      <c r="G100" s="143">
        <f t="shared" si="11"/>
        <v>100</v>
      </c>
      <c r="H100" s="143"/>
      <c r="I100" s="143"/>
      <c r="J100" s="143">
        <f t="shared" si="11"/>
        <v>3900</v>
      </c>
      <c r="K100" s="179"/>
      <c r="L100" s="106"/>
      <c r="M100" s="106"/>
      <c r="N100" s="106"/>
      <c r="O100" s="97"/>
      <c r="P100" s="97"/>
      <c r="Q100" s="122"/>
      <c r="R100" s="122"/>
      <c r="S100" s="12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c r="FN100" s="102"/>
      <c r="FO100" s="102"/>
      <c r="FP100" s="102"/>
      <c r="FQ100" s="102"/>
      <c r="FR100" s="102"/>
      <c r="FS100" s="102"/>
      <c r="FT100" s="102"/>
      <c r="FU100" s="102"/>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row>
    <row r="101" spans="1:235" s="2" customFormat="1" ht="30.75" customHeight="1">
      <c r="A101" s="144"/>
      <c r="B101" s="145" t="s">
        <v>137</v>
      </c>
      <c r="C101" s="146"/>
      <c r="D101" s="147"/>
      <c r="E101" s="148"/>
      <c r="F101" s="148">
        <f aca="true" t="shared" si="12" ref="F101:J101">F102</f>
        <v>1000</v>
      </c>
      <c r="G101" s="148">
        <f t="shared" si="12"/>
        <v>100</v>
      </c>
      <c r="H101" s="148"/>
      <c r="I101" s="148"/>
      <c r="J101" s="148">
        <f t="shared" si="12"/>
        <v>900</v>
      </c>
      <c r="K101" s="180"/>
      <c r="L101" s="181"/>
      <c r="M101" s="181"/>
      <c r="N101" s="181"/>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row>
    <row r="102" spans="1:235" s="2" customFormat="1" ht="42.75" customHeight="1">
      <c r="A102" s="149">
        <v>1</v>
      </c>
      <c r="B102" s="150" t="s">
        <v>440</v>
      </c>
      <c r="C102" s="151" t="s">
        <v>24</v>
      </c>
      <c r="D102" s="150" t="s">
        <v>441</v>
      </c>
      <c r="E102" s="152" t="s">
        <v>26</v>
      </c>
      <c r="F102" s="152">
        <v>1000</v>
      </c>
      <c r="G102" s="152">
        <v>100</v>
      </c>
      <c r="H102" s="152" t="s">
        <v>442</v>
      </c>
      <c r="I102" s="152"/>
      <c r="J102" s="152">
        <v>900</v>
      </c>
      <c r="K102" s="159"/>
      <c r="L102" s="119" t="s">
        <v>443</v>
      </c>
      <c r="M102" s="119"/>
      <c r="N102" s="119" t="s">
        <v>419</v>
      </c>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row>
    <row r="103" spans="1:235" s="2" customFormat="1" ht="30.75" customHeight="1">
      <c r="A103" s="144"/>
      <c r="B103" s="145" t="s">
        <v>56</v>
      </c>
      <c r="C103" s="146"/>
      <c r="D103" s="153"/>
      <c r="E103" s="148"/>
      <c r="F103" s="148">
        <f aca="true" t="shared" si="13" ref="F103:J103">SUM(F104:F107)</f>
        <v>4340</v>
      </c>
      <c r="G103" s="148">
        <f t="shared" si="13"/>
        <v>0</v>
      </c>
      <c r="H103" s="148"/>
      <c r="I103" s="148"/>
      <c r="J103" s="148">
        <f t="shared" si="13"/>
        <v>3000</v>
      </c>
      <c r="K103" s="180"/>
      <c r="L103" s="119"/>
      <c r="M103" s="119"/>
      <c r="N103" s="119"/>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row>
    <row r="104" spans="1:235" s="2" customFormat="1" ht="54.75" customHeight="1">
      <c r="A104" s="154">
        <v>1</v>
      </c>
      <c r="B104" s="155" t="s">
        <v>444</v>
      </c>
      <c r="C104" s="156" t="s">
        <v>40</v>
      </c>
      <c r="D104" s="155" t="s">
        <v>445</v>
      </c>
      <c r="E104" s="157">
        <v>2015</v>
      </c>
      <c r="F104" s="158">
        <v>2400</v>
      </c>
      <c r="G104" s="159">
        <v>0</v>
      </c>
      <c r="H104" s="152"/>
      <c r="I104" s="182" t="s">
        <v>446</v>
      </c>
      <c r="J104" s="158">
        <v>1500</v>
      </c>
      <c r="K104" s="156" t="s">
        <v>447</v>
      </c>
      <c r="L104" s="119" t="s">
        <v>443</v>
      </c>
      <c r="M104" s="119"/>
      <c r="N104" s="119" t="s">
        <v>419</v>
      </c>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row>
    <row r="105" spans="1:235" s="2" customFormat="1" ht="54.75" customHeight="1">
      <c r="A105" s="160">
        <v>2</v>
      </c>
      <c r="B105" s="150" t="s">
        <v>448</v>
      </c>
      <c r="C105" s="151" t="s">
        <v>40</v>
      </c>
      <c r="D105" s="150" t="s">
        <v>449</v>
      </c>
      <c r="E105" s="161">
        <v>2015</v>
      </c>
      <c r="F105" s="162">
        <v>500</v>
      </c>
      <c r="G105" s="152">
        <v>0</v>
      </c>
      <c r="H105" s="152"/>
      <c r="I105" s="182"/>
      <c r="J105" s="162">
        <v>500</v>
      </c>
      <c r="K105" s="156" t="s">
        <v>447</v>
      </c>
      <c r="L105" s="119" t="s">
        <v>443</v>
      </c>
      <c r="M105" s="119"/>
      <c r="N105" s="119"/>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row>
    <row r="106" spans="1:235" s="2" customFormat="1" ht="60" customHeight="1">
      <c r="A106" s="160">
        <v>3</v>
      </c>
      <c r="B106" s="163" t="s">
        <v>450</v>
      </c>
      <c r="C106" s="151" t="s">
        <v>40</v>
      </c>
      <c r="D106" s="163" t="s">
        <v>451</v>
      </c>
      <c r="E106" s="161">
        <v>2015</v>
      </c>
      <c r="F106" s="162">
        <v>540</v>
      </c>
      <c r="G106" s="152">
        <v>0</v>
      </c>
      <c r="H106" s="152"/>
      <c r="I106" s="182"/>
      <c r="J106" s="162">
        <v>100</v>
      </c>
      <c r="K106" s="156" t="s">
        <v>452</v>
      </c>
      <c r="L106" s="119" t="s">
        <v>443</v>
      </c>
      <c r="M106" s="119" t="s">
        <v>46</v>
      </c>
      <c r="N106" s="119"/>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row>
    <row r="107" spans="1:235" s="2" customFormat="1" ht="72.75" customHeight="1">
      <c r="A107" s="160">
        <v>4</v>
      </c>
      <c r="B107" s="150" t="s">
        <v>453</v>
      </c>
      <c r="C107" s="162" t="s">
        <v>40</v>
      </c>
      <c r="D107" s="150" t="s">
        <v>454</v>
      </c>
      <c r="E107" s="161">
        <v>2015</v>
      </c>
      <c r="F107" s="162">
        <v>900</v>
      </c>
      <c r="G107" s="152">
        <v>0</v>
      </c>
      <c r="H107" s="152" t="s">
        <v>455</v>
      </c>
      <c r="I107" s="152"/>
      <c r="J107" s="162">
        <v>900</v>
      </c>
      <c r="K107" s="158" t="s">
        <v>456</v>
      </c>
      <c r="L107" s="119" t="s">
        <v>443</v>
      </c>
      <c r="M107" s="119"/>
      <c r="N107" s="119"/>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row>
    <row r="108" spans="1:235" s="3" customFormat="1" ht="30.75" customHeight="1">
      <c r="A108" s="164" t="s">
        <v>438</v>
      </c>
      <c r="B108" s="165" t="s">
        <v>457</v>
      </c>
      <c r="C108" s="166"/>
      <c r="D108" s="166"/>
      <c r="E108" s="166"/>
      <c r="F108" s="166">
        <f>F109</f>
        <v>19180</v>
      </c>
      <c r="G108" s="166"/>
      <c r="H108" s="166"/>
      <c r="I108" s="166"/>
      <c r="J108" s="166">
        <f>J109</f>
        <v>5873</v>
      </c>
      <c r="K108" s="183"/>
      <c r="L108" s="105"/>
      <c r="M108" s="105"/>
      <c r="N108" s="105"/>
      <c r="O108" s="97"/>
      <c r="P108" s="97"/>
      <c r="Q108" s="122"/>
      <c r="R108" s="122"/>
      <c r="S108" s="12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c r="FG108" s="102"/>
      <c r="FH108" s="102"/>
      <c r="FI108" s="102"/>
      <c r="FJ108" s="102"/>
      <c r="FK108" s="102"/>
      <c r="FL108" s="102"/>
      <c r="FM108" s="102"/>
      <c r="FN108" s="102"/>
      <c r="FO108" s="102"/>
      <c r="FP108" s="102"/>
      <c r="FQ108" s="102"/>
      <c r="FR108" s="102"/>
      <c r="FS108" s="102"/>
      <c r="FT108" s="102"/>
      <c r="FU108" s="102"/>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row>
    <row r="109" spans="1:235" s="2" customFormat="1" ht="30.75" customHeight="1">
      <c r="A109" s="167"/>
      <c r="B109" s="73" t="s">
        <v>458</v>
      </c>
      <c r="C109" s="130"/>
      <c r="D109" s="130"/>
      <c r="E109" s="130"/>
      <c r="F109" s="130">
        <f>SUM(F110:F115)</f>
        <v>19180</v>
      </c>
      <c r="G109" s="130"/>
      <c r="H109" s="130"/>
      <c r="I109" s="130"/>
      <c r="J109" s="130">
        <f>SUM(J110:J115)</f>
        <v>5873</v>
      </c>
      <c r="K109" s="59"/>
      <c r="L109" s="109"/>
      <c r="M109" s="109"/>
      <c r="N109" s="109"/>
      <c r="O109" s="88"/>
      <c r="P109" s="88"/>
      <c r="Q109" s="123"/>
      <c r="R109" s="123"/>
      <c r="S109" s="123"/>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row>
    <row r="110" spans="1:235" s="2" customFormat="1" ht="75" customHeight="1">
      <c r="A110" s="32">
        <v>1</v>
      </c>
      <c r="B110" s="68" t="s">
        <v>459</v>
      </c>
      <c r="C110" s="32" t="s">
        <v>333</v>
      </c>
      <c r="D110" s="32" t="s">
        <v>460</v>
      </c>
      <c r="E110" s="32">
        <v>2015</v>
      </c>
      <c r="F110" s="32">
        <v>673</v>
      </c>
      <c r="G110" s="32"/>
      <c r="H110" s="32" t="s">
        <v>461</v>
      </c>
      <c r="I110" s="59" t="s">
        <v>462</v>
      </c>
      <c r="J110" s="32">
        <v>673</v>
      </c>
      <c r="K110" s="184" t="s">
        <v>463</v>
      </c>
      <c r="L110" s="109" t="s">
        <v>464</v>
      </c>
      <c r="M110" s="109" t="s">
        <v>465</v>
      </c>
      <c r="N110" s="185" t="s">
        <v>419</v>
      </c>
      <c r="O110" s="88"/>
      <c r="P110" s="88"/>
      <c r="Q110" s="123"/>
      <c r="R110" s="123"/>
      <c r="S110" s="123"/>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row>
    <row r="111" spans="1:235" s="2" customFormat="1" ht="93.75" customHeight="1">
      <c r="A111" s="32">
        <v>2</v>
      </c>
      <c r="B111" s="68" t="s">
        <v>466</v>
      </c>
      <c r="C111" s="32" t="s">
        <v>333</v>
      </c>
      <c r="D111" s="32" t="s">
        <v>467</v>
      </c>
      <c r="E111" s="32">
        <v>2015</v>
      </c>
      <c r="F111" s="32">
        <v>2840</v>
      </c>
      <c r="G111" s="32"/>
      <c r="H111" s="32" t="s">
        <v>468</v>
      </c>
      <c r="I111" s="59" t="s">
        <v>469</v>
      </c>
      <c r="J111" s="32">
        <v>500</v>
      </c>
      <c r="K111" s="184" t="s">
        <v>470</v>
      </c>
      <c r="L111" s="109" t="s">
        <v>464</v>
      </c>
      <c r="M111" s="186" t="s">
        <v>471</v>
      </c>
      <c r="N111" s="109" t="s">
        <v>431</v>
      </c>
      <c r="O111" s="88"/>
      <c r="P111" s="88"/>
      <c r="Q111" s="123"/>
      <c r="R111" s="123"/>
      <c r="S111" s="123"/>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c r="BY111" s="124"/>
      <c r="BZ111" s="124"/>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24"/>
      <c r="CW111" s="124"/>
      <c r="CX111" s="124"/>
      <c r="CY111" s="124"/>
      <c r="CZ111" s="124"/>
      <c r="DA111" s="124"/>
      <c r="DB111" s="124"/>
      <c r="DC111" s="124"/>
      <c r="DD111" s="124"/>
      <c r="DE111" s="124"/>
      <c r="DF111" s="124"/>
      <c r="DG111" s="124"/>
      <c r="DH111" s="124"/>
      <c r="DI111" s="124"/>
      <c r="DJ111" s="124"/>
      <c r="DK111" s="124"/>
      <c r="DL111" s="124"/>
      <c r="DM111" s="124"/>
      <c r="DN111" s="124"/>
      <c r="DO111" s="124"/>
      <c r="DP111" s="124"/>
      <c r="DQ111" s="124"/>
      <c r="DR111" s="124"/>
      <c r="DS111" s="124"/>
      <c r="DT111" s="124"/>
      <c r="DU111" s="124"/>
      <c r="DV111" s="124"/>
      <c r="DW111" s="124"/>
      <c r="DX111" s="124"/>
      <c r="DY111" s="124"/>
      <c r="DZ111" s="124"/>
      <c r="EA111" s="124"/>
      <c r="EB111" s="124"/>
      <c r="EC111" s="124"/>
      <c r="ED111" s="124"/>
      <c r="EE111" s="124"/>
      <c r="EF111" s="124"/>
      <c r="EG111" s="124"/>
      <c r="EH111" s="124"/>
      <c r="EI111" s="124"/>
      <c r="EJ111" s="124"/>
      <c r="EK111" s="124"/>
      <c r="EL111" s="124"/>
      <c r="EM111" s="124"/>
      <c r="EN111" s="124"/>
      <c r="EO111" s="124"/>
      <c r="EP111" s="124"/>
      <c r="EQ111" s="124"/>
      <c r="ER111" s="124"/>
      <c r="ES111" s="124"/>
      <c r="ET111" s="124"/>
      <c r="EU111" s="124"/>
      <c r="EV111" s="124"/>
      <c r="EW111" s="124"/>
      <c r="EX111" s="124"/>
      <c r="EY111" s="124"/>
      <c r="EZ111" s="124"/>
      <c r="FA111" s="124"/>
      <c r="FB111" s="124"/>
      <c r="FC111" s="124"/>
      <c r="FD111" s="124"/>
      <c r="FE111" s="124"/>
      <c r="FF111" s="124"/>
      <c r="FG111" s="124"/>
      <c r="FH111" s="124"/>
      <c r="FI111" s="124"/>
      <c r="FJ111" s="124"/>
      <c r="FK111" s="124"/>
      <c r="FL111" s="124"/>
      <c r="FM111" s="124"/>
      <c r="FN111" s="124"/>
      <c r="FO111" s="124"/>
      <c r="FP111" s="124"/>
      <c r="FQ111" s="124"/>
      <c r="FR111" s="124"/>
      <c r="FS111" s="124"/>
      <c r="FT111" s="124"/>
      <c r="FU111" s="124"/>
      <c r="FV111" s="124"/>
      <c r="FW111" s="124"/>
      <c r="FX111" s="124"/>
      <c r="FY111" s="124"/>
      <c r="FZ111" s="124"/>
      <c r="GA111" s="124"/>
      <c r="GB111" s="124"/>
      <c r="GC111" s="124"/>
      <c r="GD111" s="124"/>
      <c r="GE111" s="124"/>
      <c r="GF111" s="124"/>
      <c r="GG111" s="124"/>
      <c r="GH111" s="124"/>
      <c r="GI111" s="124"/>
      <c r="GJ111" s="124"/>
      <c r="GK111" s="124"/>
      <c r="GL111" s="124"/>
      <c r="GM111" s="124"/>
      <c r="GN111" s="124"/>
      <c r="GO111" s="124"/>
      <c r="GP111" s="124"/>
      <c r="GQ111" s="124"/>
      <c r="GR111" s="124"/>
      <c r="GS111" s="124"/>
      <c r="GT111" s="124"/>
      <c r="GU111" s="124"/>
      <c r="GV111" s="124"/>
      <c r="GW111" s="124"/>
      <c r="GX111" s="124"/>
      <c r="GY111" s="124"/>
      <c r="GZ111" s="124"/>
      <c r="HA111" s="124"/>
      <c r="HB111" s="124"/>
      <c r="HC111" s="124"/>
      <c r="HD111" s="124"/>
      <c r="HE111" s="124"/>
      <c r="HF111" s="124"/>
      <c r="HG111" s="124"/>
      <c r="HH111" s="124"/>
      <c r="HI111" s="124"/>
      <c r="HJ111" s="124"/>
      <c r="HK111" s="124"/>
      <c r="HL111" s="124"/>
      <c r="HM111" s="124"/>
      <c r="HN111" s="124"/>
      <c r="HO111" s="124"/>
      <c r="HP111" s="124"/>
      <c r="HQ111" s="124"/>
      <c r="HR111" s="124"/>
      <c r="HS111" s="124"/>
      <c r="HT111" s="124"/>
      <c r="HU111" s="124"/>
      <c r="HV111" s="124"/>
      <c r="HW111" s="124"/>
      <c r="HX111" s="124"/>
      <c r="HY111" s="124"/>
      <c r="HZ111" s="124"/>
      <c r="IA111" s="124"/>
    </row>
    <row r="112" spans="1:235" s="2" customFormat="1" ht="115.5" customHeight="1">
      <c r="A112" s="32">
        <v>3</v>
      </c>
      <c r="B112" s="68" t="s">
        <v>472</v>
      </c>
      <c r="C112" s="32" t="s">
        <v>333</v>
      </c>
      <c r="D112" s="32" t="s">
        <v>473</v>
      </c>
      <c r="E112" s="32">
        <v>2015</v>
      </c>
      <c r="F112" s="32">
        <v>2320</v>
      </c>
      <c r="G112" s="32"/>
      <c r="H112" s="32" t="s">
        <v>468</v>
      </c>
      <c r="I112" s="59" t="s">
        <v>469</v>
      </c>
      <c r="J112" s="32">
        <v>400</v>
      </c>
      <c r="K112" s="184" t="s">
        <v>474</v>
      </c>
      <c r="L112" s="109" t="s">
        <v>464</v>
      </c>
      <c r="M112" s="186" t="s">
        <v>475</v>
      </c>
      <c r="N112" s="109"/>
      <c r="O112" s="88"/>
      <c r="P112" s="88"/>
      <c r="Q112" s="123"/>
      <c r="R112" s="123"/>
      <c r="S112" s="123"/>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c r="BY112" s="124"/>
      <c r="BZ112" s="124"/>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124"/>
      <c r="CY112" s="124"/>
      <c r="CZ112" s="124"/>
      <c r="DA112" s="124"/>
      <c r="DB112" s="124"/>
      <c r="DC112" s="124"/>
      <c r="DD112" s="124"/>
      <c r="DE112" s="124"/>
      <c r="DF112" s="124"/>
      <c r="DG112" s="124"/>
      <c r="DH112" s="124"/>
      <c r="DI112" s="124"/>
      <c r="DJ112" s="124"/>
      <c r="DK112" s="124"/>
      <c r="DL112" s="124"/>
      <c r="DM112" s="124"/>
      <c r="DN112" s="124"/>
      <c r="DO112" s="124"/>
      <c r="DP112" s="124"/>
      <c r="DQ112" s="124"/>
      <c r="DR112" s="124"/>
      <c r="DS112" s="124"/>
      <c r="DT112" s="124"/>
      <c r="DU112" s="124"/>
      <c r="DV112" s="124"/>
      <c r="DW112" s="124"/>
      <c r="DX112" s="124"/>
      <c r="DY112" s="124"/>
      <c r="DZ112" s="124"/>
      <c r="EA112" s="124"/>
      <c r="EB112" s="124"/>
      <c r="EC112" s="124"/>
      <c r="ED112" s="124"/>
      <c r="EE112" s="124"/>
      <c r="EF112" s="124"/>
      <c r="EG112" s="124"/>
      <c r="EH112" s="124"/>
      <c r="EI112" s="124"/>
      <c r="EJ112" s="124"/>
      <c r="EK112" s="124"/>
      <c r="EL112" s="124"/>
      <c r="EM112" s="124"/>
      <c r="EN112" s="124"/>
      <c r="EO112" s="124"/>
      <c r="EP112" s="124"/>
      <c r="EQ112" s="124"/>
      <c r="ER112" s="124"/>
      <c r="ES112" s="124"/>
      <c r="ET112" s="124"/>
      <c r="EU112" s="124"/>
      <c r="EV112" s="124"/>
      <c r="EW112" s="124"/>
      <c r="EX112" s="124"/>
      <c r="EY112" s="124"/>
      <c r="EZ112" s="124"/>
      <c r="FA112" s="124"/>
      <c r="FB112" s="124"/>
      <c r="FC112" s="124"/>
      <c r="FD112" s="124"/>
      <c r="FE112" s="124"/>
      <c r="FF112" s="124"/>
      <c r="FG112" s="124"/>
      <c r="FH112" s="124"/>
      <c r="FI112" s="124"/>
      <c r="FJ112" s="124"/>
      <c r="FK112" s="124"/>
      <c r="FL112" s="124"/>
      <c r="FM112" s="124"/>
      <c r="FN112" s="124"/>
      <c r="FO112" s="124"/>
      <c r="FP112" s="124"/>
      <c r="FQ112" s="124"/>
      <c r="FR112" s="124"/>
      <c r="FS112" s="124"/>
      <c r="FT112" s="124"/>
      <c r="FU112" s="124"/>
      <c r="FV112" s="124"/>
      <c r="FW112" s="124"/>
      <c r="FX112" s="124"/>
      <c r="FY112" s="124"/>
      <c r="FZ112" s="124"/>
      <c r="GA112" s="124"/>
      <c r="GB112" s="124"/>
      <c r="GC112" s="124"/>
      <c r="GD112" s="124"/>
      <c r="GE112" s="124"/>
      <c r="GF112" s="124"/>
      <c r="GG112" s="124"/>
      <c r="GH112" s="124"/>
      <c r="GI112" s="124"/>
      <c r="GJ112" s="124"/>
      <c r="GK112" s="124"/>
      <c r="GL112" s="124"/>
      <c r="GM112" s="124"/>
      <c r="GN112" s="124"/>
      <c r="GO112" s="124"/>
      <c r="GP112" s="124"/>
      <c r="GQ112" s="124"/>
      <c r="GR112" s="124"/>
      <c r="GS112" s="124"/>
      <c r="GT112" s="124"/>
      <c r="GU112" s="124"/>
      <c r="GV112" s="124"/>
      <c r="GW112" s="124"/>
      <c r="GX112" s="124"/>
      <c r="GY112" s="124"/>
      <c r="GZ112" s="124"/>
      <c r="HA112" s="124"/>
      <c r="HB112" s="124"/>
      <c r="HC112" s="124"/>
      <c r="HD112" s="124"/>
      <c r="HE112" s="124"/>
      <c r="HF112" s="124"/>
      <c r="HG112" s="124"/>
      <c r="HH112" s="124"/>
      <c r="HI112" s="124"/>
      <c r="HJ112" s="124"/>
      <c r="HK112" s="124"/>
      <c r="HL112" s="124"/>
      <c r="HM112" s="124"/>
      <c r="HN112" s="124"/>
      <c r="HO112" s="124"/>
      <c r="HP112" s="124"/>
      <c r="HQ112" s="124"/>
      <c r="HR112" s="124"/>
      <c r="HS112" s="124"/>
      <c r="HT112" s="124"/>
      <c r="HU112" s="124"/>
      <c r="HV112" s="124"/>
      <c r="HW112" s="124"/>
      <c r="HX112" s="124"/>
      <c r="HY112" s="124"/>
      <c r="HZ112" s="124"/>
      <c r="IA112" s="124"/>
    </row>
    <row r="113" spans="1:235" s="2" customFormat="1" ht="96" customHeight="1">
      <c r="A113" s="32">
        <v>4</v>
      </c>
      <c r="B113" s="68" t="s">
        <v>476</v>
      </c>
      <c r="C113" s="32" t="s">
        <v>40</v>
      </c>
      <c r="D113" s="32" t="s">
        <v>477</v>
      </c>
      <c r="E113" s="32">
        <v>2015</v>
      </c>
      <c r="F113" s="32">
        <v>1300</v>
      </c>
      <c r="G113" s="32"/>
      <c r="H113" s="32" t="s">
        <v>478</v>
      </c>
      <c r="I113" s="59" t="s">
        <v>479</v>
      </c>
      <c r="J113" s="32">
        <v>1300</v>
      </c>
      <c r="K113" s="184" t="s">
        <v>480</v>
      </c>
      <c r="L113" s="109" t="s">
        <v>464</v>
      </c>
      <c r="M113" s="186" t="s">
        <v>46</v>
      </c>
      <c r="N113" s="109" t="s">
        <v>419</v>
      </c>
      <c r="O113" s="88"/>
      <c r="P113" s="88"/>
      <c r="Q113" s="123"/>
      <c r="R113" s="123"/>
      <c r="S113" s="123"/>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24"/>
      <c r="CW113" s="124"/>
      <c r="CX113" s="124"/>
      <c r="CY113" s="124"/>
      <c r="CZ113" s="124"/>
      <c r="DA113" s="124"/>
      <c r="DB113" s="124"/>
      <c r="DC113" s="124"/>
      <c r="DD113" s="124"/>
      <c r="DE113" s="124"/>
      <c r="DF113" s="124"/>
      <c r="DG113" s="124"/>
      <c r="DH113" s="124"/>
      <c r="DI113" s="124"/>
      <c r="DJ113" s="124"/>
      <c r="DK113" s="124"/>
      <c r="DL113" s="124"/>
      <c r="DM113" s="124"/>
      <c r="DN113" s="124"/>
      <c r="DO113" s="124"/>
      <c r="DP113" s="124"/>
      <c r="DQ113" s="124"/>
      <c r="DR113" s="124"/>
      <c r="DS113" s="124"/>
      <c r="DT113" s="124"/>
      <c r="DU113" s="124"/>
      <c r="DV113" s="124"/>
      <c r="DW113" s="124"/>
      <c r="DX113" s="124"/>
      <c r="DY113" s="124"/>
      <c r="DZ113" s="124"/>
      <c r="EA113" s="124"/>
      <c r="EB113" s="124"/>
      <c r="EC113" s="124"/>
      <c r="ED113" s="124"/>
      <c r="EE113" s="124"/>
      <c r="EF113" s="124"/>
      <c r="EG113" s="124"/>
      <c r="EH113" s="124"/>
      <c r="EI113" s="124"/>
      <c r="EJ113" s="124"/>
      <c r="EK113" s="124"/>
      <c r="EL113" s="124"/>
      <c r="EM113" s="124"/>
      <c r="EN113" s="124"/>
      <c r="EO113" s="124"/>
      <c r="EP113" s="124"/>
      <c r="EQ113" s="124"/>
      <c r="ER113" s="124"/>
      <c r="ES113" s="124"/>
      <c r="ET113" s="124"/>
      <c r="EU113" s="124"/>
      <c r="EV113" s="124"/>
      <c r="EW113" s="124"/>
      <c r="EX113" s="124"/>
      <c r="EY113" s="124"/>
      <c r="EZ113" s="124"/>
      <c r="FA113" s="124"/>
      <c r="FB113" s="124"/>
      <c r="FC113" s="124"/>
      <c r="FD113" s="124"/>
      <c r="FE113" s="124"/>
      <c r="FF113" s="124"/>
      <c r="FG113" s="124"/>
      <c r="FH113" s="124"/>
      <c r="FI113" s="124"/>
      <c r="FJ113" s="124"/>
      <c r="FK113" s="124"/>
      <c r="FL113" s="124"/>
      <c r="FM113" s="124"/>
      <c r="FN113" s="124"/>
      <c r="FO113" s="124"/>
      <c r="FP113" s="124"/>
      <c r="FQ113" s="124"/>
      <c r="FR113" s="124"/>
      <c r="FS113" s="124"/>
      <c r="FT113" s="124"/>
      <c r="FU113" s="124"/>
      <c r="FV113" s="124"/>
      <c r="FW113" s="124"/>
      <c r="FX113" s="124"/>
      <c r="FY113" s="124"/>
      <c r="FZ113" s="124"/>
      <c r="GA113" s="124"/>
      <c r="GB113" s="124"/>
      <c r="GC113" s="124"/>
      <c r="GD113" s="124"/>
      <c r="GE113" s="124"/>
      <c r="GF113" s="124"/>
      <c r="GG113" s="124"/>
      <c r="GH113" s="124"/>
      <c r="GI113" s="124"/>
      <c r="GJ113" s="124"/>
      <c r="GK113" s="124"/>
      <c r="GL113" s="124"/>
      <c r="GM113" s="124"/>
      <c r="GN113" s="124"/>
      <c r="GO113" s="124"/>
      <c r="GP113" s="124"/>
      <c r="GQ113" s="124"/>
      <c r="GR113" s="124"/>
      <c r="GS113" s="124"/>
      <c r="GT113" s="124"/>
      <c r="GU113" s="124"/>
      <c r="GV113" s="124"/>
      <c r="GW113" s="124"/>
      <c r="GX113" s="124"/>
      <c r="GY113" s="124"/>
      <c r="GZ113" s="124"/>
      <c r="HA113" s="124"/>
      <c r="HB113" s="124"/>
      <c r="HC113" s="124"/>
      <c r="HD113" s="124"/>
      <c r="HE113" s="124"/>
      <c r="HF113" s="124"/>
      <c r="HG113" s="124"/>
      <c r="HH113" s="124"/>
      <c r="HI113" s="124"/>
      <c r="HJ113" s="124"/>
      <c r="HK113" s="124"/>
      <c r="HL113" s="124"/>
      <c r="HM113" s="124"/>
      <c r="HN113" s="124"/>
      <c r="HO113" s="124"/>
      <c r="HP113" s="124"/>
      <c r="HQ113" s="124"/>
      <c r="HR113" s="124"/>
      <c r="HS113" s="124"/>
      <c r="HT113" s="124"/>
      <c r="HU113" s="124"/>
      <c r="HV113" s="124"/>
      <c r="HW113" s="124"/>
      <c r="HX113" s="124"/>
      <c r="HY113" s="124"/>
      <c r="HZ113" s="124"/>
      <c r="IA113" s="124"/>
    </row>
    <row r="114" spans="1:235" s="2" customFormat="1" ht="87.75" customHeight="1">
      <c r="A114" s="32">
        <v>5</v>
      </c>
      <c r="B114" s="68" t="s">
        <v>481</v>
      </c>
      <c r="C114" s="32" t="s">
        <v>40</v>
      </c>
      <c r="D114" s="32" t="s">
        <v>482</v>
      </c>
      <c r="E114" s="32" t="s">
        <v>483</v>
      </c>
      <c r="F114" s="32">
        <v>9547</v>
      </c>
      <c r="G114" s="32"/>
      <c r="H114" s="32" t="s">
        <v>484</v>
      </c>
      <c r="I114" s="59" t="s">
        <v>485</v>
      </c>
      <c r="J114" s="32">
        <v>500</v>
      </c>
      <c r="K114" s="184" t="s">
        <v>486</v>
      </c>
      <c r="L114" s="109" t="s">
        <v>464</v>
      </c>
      <c r="M114" s="186" t="s">
        <v>487</v>
      </c>
      <c r="N114" s="109" t="s">
        <v>431</v>
      </c>
      <c r="O114" s="88"/>
      <c r="P114" s="88"/>
      <c r="Q114" s="123"/>
      <c r="R114" s="123"/>
      <c r="S114" s="123"/>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4"/>
      <c r="CY114" s="124"/>
      <c r="CZ114" s="124"/>
      <c r="DA114" s="124"/>
      <c r="DB114" s="124"/>
      <c r="DC114" s="124"/>
      <c r="DD114" s="124"/>
      <c r="DE114" s="124"/>
      <c r="DF114" s="124"/>
      <c r="DG114" s="124"/>
      <c r="DH114" s="124"/>
      <c r="DI114" s="124"/>
      <c r="DJ114" s="124"/>
      <c r="DK114" s="124"/>
      <c r="DL114" s="124"/>
      <c r="DM114" s="124"/>
      <c r="DN114" s="124"/>
      <c r="DO114" s="124"/>
      <c r="DP114" s="124"/>
      <c r="DQ114" s="124"/>
      <c r="DR114" s="124"/>
      <c r="DS114" s="124"/>
      <c r="DT114" s="124"/>
      <c r="DU114" s="124"/>
      <c r="DV114" s="124"/>
      <c r="DW114" s="124"/>
      <c r="DX114" s="124"/>
      <c r="DY114" s="124"/>
      <c r="DZ114" s="124"/>
      <c r="EA114" s="124"/>
      <c r="EB114" s="124"/>
      <c r="EC114" s="124"/>
      <c r="ED114" s="124"/>
      <c r="EE114" s="124"/>
      <c r="EF114" s="124"/>
      <c r="EG114" s="124"/>
      <c r="EH114" s="124"/>
      <c r="EI114" s="124"/>
      <c r="EJ114" s="124"/>
      <c r="EK114" s="124"/>
      <c r="EL114" s="124"/>
      <c r="EM114" s="124"/>
      <c r="EN114" s="124"/>
      <c r="EO114" s="124"/>
      <c r="EP114" s="124"/>
      <c r="EQ114" s="124"/>
      <c r="ER114" s="124"/>
      <c r="ES114" s="124"/>
      <c r="ET114" s="124"/>
      <c r="EU114" s="124"/>
      <c r="EV114" s="124"/>
      <c r="EW114" s="124"/>
      <c r="EX114" s="124"/>
      <c r="EY114" s="124"/>
      <c r="EZ114" s="124"/>
      <c r="FA114" s="124"/>
      <c r="FB114" s="124"/>
      <c r="FC114" s="124"/>
      <c r="FD114" s="124"/>
      <c r="FE114" s="124"/>
      <c r="FF114" s="124"/>
      <c r="FG114" s="124"/>
      <c r="FH114" s="124"/>
      <c r="FI114" s="124"/>
      <c r="FJ114" s="124"/>
      <c r="FK114" s="124"/>
      <c r="FL114" s="124"/>
      <c r="FM114" s="124"/>
      <c r="FN114" s="124"/>
      <c r="FO114" s="124"/>
      <c r="FP114" s="124"/>
      <c r="FQ114" s="124"/>
      <c r="FR114" s="124"/>
      <c r="FS114" s="124"/>
      <c r="FT114" s="124"/>
      <c r="FU114" s="124"/>
      <c r="FV114" s="124"/>
      <c r="FW114" s="124"/>
      <c r="FX114" s="124"/>
      <c r="FY114" s="124"/>
      <c r="FZ114" s="124"/>
      <c r="GA114" s="124"/>
      <c r="GB114" s="124"/>
      <c r="GC114" s="124"/>
      <c r="GD114" s="124"/>
      <c r="GE114" s="124"/>
      <c r="GF114" s="124"/>
      <c r="GG114" s="124"/>
      <c r="GH114" s="124"/>
      <c r="GI114" s="124"/>
      <c r="GJ114" s="124"/>
      <c r="GK114" s="124"/>
      <c r="GL114" s="124"/>
      <c r="GM114" s="124"/>
      <c r="GN114" s="124"/>
      <c r="GO114" s="124"/>
      <c r="GP114" s="124"/>
      <c r="GQ114" s="124"/>
      <c r="GR114" s="124"/>
      <c r="GS114" s="124"/>
      <c r="GT114" s="124"/>
      <c r="GU114" s="124"/>
      <c r="GV114" s="124"/>
      <c r="GW114" s="124"/>
      <c r="GX114" s="124"/>
      <c r="GY114" s="124"/>
      <c r="GZ114" s="124"/>
      <c r="HA114" s="124"/>
      <c r="HB114" s="124"/>
      <c r="HC114" s="124"/>
      <c r="HD114" s="124"/>
      <c r="HE114" s="124"/>
      <c r="HF114" s="124"/>
      <c r="HG114" s="124"/>
      <c r="HH114" s="124"/>
      <c r="HI114" s="124"/>
      <c r="HJ114" s="124"/>
      <c r="HK114" s="124"/>
      <c r="HL114" s="124"/>
      <c r="HM114" s="124"/>
      <c r="HN114" s="124"/>
      <c r="HO114" s="124"/>
      <c r="HP114" s="124"/>
      <c r="HQ114" s="124"/>
      <c r="HR114" s="124"/>
      <c r="HS114" s="124"/>
      <c r="HT114" s="124"/>
      <c r="HU114" s="124"/>
      <c r="HV114" s="124"/>
      <c r="HW114" s="124"/>
      <c r="HX114" s="124"/>
      <c r="HY114" s="124"/>
      <c r="HZ114" s="124"/>
      <c r="IA114" s="124"/>
    </row>
    <row r="115" spans="1:235" s="2" customFormat="1" ht="81" customHeight="1">
      <c r="A115" s="66">
        <v>6</v>
      </c>
      <c r="B115" s="79" t="s">
        <v>488</v>
      </c>
      <c r="C115" s="66" t="s">
        <v>40</v>
      </c>
      <c r="D115" s="66" t="s">
        <v>489</v>
      </c>
      <c r="E115" s="66">
        <v>2015</v>
      </c>
      <c r="F115" s="66">
        <v>2500</v>
      </c>
      <c r="G115" s="66"/>
      <c r="H115" s="66" t="s">
        <v>490</v>
      </c>
      <c r="I115" s="81"/>
      <c r="J115" s="66">
        <v>2500</v>
      </c>
      <c r="K115" s="114" t="s">
        <v>491</v>
      </c>
      <c r="L115" s="119" t="s">
        <v>464</v>
      </c>
      <c r="M115" s="187" t="s">
        <v>492</v>
      </c>
      <c r="N115" s="109"/>
      <c r="O115" s="88"/>
      <c r="P115" s="88"/>
      <c r="Q115" s="123"/>
      <c r="R115" s="123"/>
      <c r="S115" s="123"/>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c r="CV115" s="124"/>
      <c r="CW115" s="124"/>
      <c r="CX115" s="124"/>
      <c r="CY115" s="124"/>
      <c r="CZ115" s="124"/>
      <c r="DA115" s="124"/>
      <c r="DB115" s="124"/>
      <c r="DC115" s="124"/>
      <c r="DD115" s="124"/>
      <c r="DE115" s="124"/>
      <c r="DF115" s="124"/>
      <c r="DG115" s="124"/>
      <c r="DH115" s="124"/>
      <c r="DI115" s="124"/>
      <c r="DJ115" s="124"/>
      <c r="DK115" s="124"/>
      <c r="DL115" s="124"/>
      <c r="DM115" s="124"/>
      <c r="DN115" s="124"/>
      <c r="DO115" s="124"/>
      <c r="DP115" s="124"/>
      <c r="DQ115" s="124"/>
      <c r="DR115" s="124"/>
      <c r="DS115" s="124"/>
      <c r="DT115" s="124"/>
      <c r="DU115" s="124"/>
      <c r="DV115" s="124"/>
      <c r="DW115" s="124"/>
      <c r="DX115" s="124"/>
      <c r="DY115" s="124"/>
      <c r="DZ115" s="124"/>
      <c r="EA115" s="124"/>
      <c r="EB115" s="124"/>
      <c r="EC115" s="124"/>
      <c r="ED115" s="124"/>
      <c r="EE115" s="124"/>
      <c r="EF115" s="124"/>
      <c r="EG115" s="124"/>
      <c r="EH115" s="124"/>
      <c r="EI115" s="124"/>
      <c r="EJ115" s="124"/>
      <c r="EK115" s="124"/>
      <c r="EL115" s="124"/>
      <c r="EM115" s="124"/>
      <c r="EN115" s="124"/>
      <c r="EO115" s="124"/>
      <c r="EP115" s="124"/>
      <c r="EQ115" s="124"/>
      <c r="ER115" s="124"/>
      <c r="ES115" s="124"/>
      <c r="ET115" s="124"/>
      <c r="EU115" s="124"/>
      <c r="EV115" s="124"/>
      <c r="EW115" s="124"/>
      <c r="EX115" s="124"/>
      <c r="EY115" s="124"/>
      <c r="EZ115" s="124"/>
      <c r="FA115" s="124"/>
      <c r="FB115" s="124"/>
      <c r="FC115" s="124"/>
      <c r="FD115" s="124"/>
      <c r="FE115" s="124"/>
      <c r="FF115" s="124"/>
      <c r="FG115" s="124"/>
      <c r="FH115" s="124"/>
      <c r="FI115" s="124"/>
      <c r="FJ115" s="124"/>
      <c r="FK115" s="124"/>
      <c r="FL115" s="124"/>
      <c r="FM115" s="124"/>
      <c r="FN115" s="124"/>
      <c r="FO115" s="124"/>
      <c r="FP115" s="124"/>
      <c r="FQ115" s="124"/>
      <c r="FR115" s="124"/>
      <c r="FS115" s="124"/>
      <c r="FT115" s="124"/>
      <c r="FU115" s="124"/>
      <c r="FV115" s="124"/>
      <c r="FW115" s="124"/>
      <c r="FX115" s="124"/>
      <c r="FY115" s="124"/>
      <c r="FZ115" s="124"/>
      <c r="GA115" s="124"/>
      <c r="GB115" s="124"/>
      <c r="GC115" s="124"/>
      <c r="GD115" s="124"/>
      <c r="GE115" s="124"/>
      <c r="GF115" s="124"/>
      <c r="GG115" s="124"/>
      <c r="GH115" s="124"/>
      <c r="GI115" s="124"/>
      <c r="GJ115" s="124"/>
      <c r="GK115" s="124"/>
      <c r="GL115" s="124"/>
      <c r="GM115" s="124"/>
      <c r="GN115" s="124"/>
      <c r="GO115" s="124"/>
      <c r="GP115" s="124"/>
      <c r="GQ115" s="124"/>
      <c r="GR115" s="124"/>
      <c r="GS115" s="124"/>
      <c r="GT115" s="124"/>
      <c r="GU115" s="124"/>
      <c r="GV115" s="124"/>
      <c r="GW115" s="124"/>
      <c r="GX115" s="124"/>
      <c r="GY115" s="124"/>
      <c r="GZ115" s="124"/>
      <c r="HA115" s="124"/>
      <c r="HB115" s="124"/>
      <c r="HC115" s="124"/>
      <c r="HD115" s="124"/>
      <c r="HE115" s="124"/>
      <c r="HF115" s="124"/>
      <c r="HG115" s="124"/>
      <c r="HH115" s="124"/>
      <c r="HI115" s="124"/>
      <c r="HJ115" s="124"/>
      <c r="HK115" s="124"/>
      <c r="HL115" s="124"/>
      <c r="HM115" s="124"/>
      <c r="HN115" s="124"/>
      <c r="HO115" s="124"/>
      <c r="HP115" s="124"/>
      <c r="HQ115" s="124"/>
      <c r="HR115" s="124"/>
      <c r="HS115" s="124"/>
      <c r="HT115" s="124"/>
      <c r="HU115" s="124"/>
      <c r="HV115" s="124"/>
      <c r="HW115" s="124"/>
      <c r="HX115" s="124"/>
      <c r="HY115" s="124"/>
      <c r="HZ115" s="124"/>
      <c r="IA115" s="124"/>
    </row>
    <row r="116" spans="1:235" s="3" customFormat="1" ht="30.75" customHeight="1">
      <c r="A116" s="17" t="s">
        <v>493</v>
      </c>
      <c r="B116" s="16" t="s">
        <v>494</v>
      </c>
      <c r="C116" s="30"/>
      <c r="D116" s="30"/>
      <c r="E116" s="30"/>
      <c r="F116" s="30">
        <f aca="true" t="shared" si="14" ref="F116:J116">F117</f>
        <v>4700</v>
      </c>
      <c r="G116" s="30">
        <f t="shared" si="14"/>
        <v>0</v>
      </c>
      <c r="H116" s="30">
        <f t="shared" si="14"/>
        <v>0</v>
      </c>
      <c r="I116" s="30"/>
      <c r="J116" s="30">
        <f t="shared" si="14"/>
        <v>4700</v>
      </c>
      <c r="K116" s="101"/>
      <c r="L116" s="93"/>
      <c r="M116" s="93"/>
      <c r="N116" s="188"/>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2"/>
      <c r="EA116" s="102"/>
      <c r="EB116" s="102"/>
      <c r="EC116" s="102"/>
      <c r="ED116" s="102"/>
      <c r="EE116" s="102"/>
      <c r="EF116" s="102"/>
      <c r="EG116" s="102"/>
      <c r="EH116" s="102"/>
      <c r="EI116" s="102"/>
      <c r="EJ116" s="102"/>
      <c r="EK116" s="102"/>
      <c r="EL116" s="102"/>
      <c r="EM116" s="102"/>
      <c r="EN116" s="102"/>
      <c r="EO116" s="102"/>
      <c r="EP116" s="102"/>
      <c r="EQ116" s="102"/>
      <c r="ER116" s="102"/>
      <c r="ES116" s="102"/>
      <c r="ET116" s="102"/>
      <c r="EU116" s="102"/>
      <c r="EV116" s="102"/>
      <c r="EW116" s="102"/>
      <c r="EX116" s="102"/>
      <c r="EY116" s="102"/>
      <c r="EZ116" s="102"/>
      <c r="FA116" s="102"/>
      <c r="FB116" s="102"/>
      <c r="FC116" s="102"/>
      <c r="FD116" s="102"/>
      <c r="FE116" s="102"/>
      <c r="FF116" s="102"/>
      <c r="FG116" s="102"/>
      <c r="FH116" s="102"/>
      <c r="FI116" s="102"/>
      <c r="FJ116" s="102"/>
      <c r="FK116" s="102"/>
      <c r="FL116" s="102"/>
      <c r="FM116" s="102"/>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c r="GS116" s="102"/>
      <c r="GT116" s="102"/>
      <c r="GU116" s="102"/>
      <c r="GV116" s="102"/>
      <c r="GW116" s="102"/>
      <c r="GX116" s="102"/>
      <c r="GY116" s="102"/>
      <c r="GZ116" s="102"/>
      <c r="HA116" s="102"/>
      <c r="HB116" s="102"/>
      <c r="HC116" s="102"/>
      <c r="HD116" s="102"/>
      <c r="HE116" s="102"/>
      <c r="HF116" s="102"/>
      <c r="HG116" s="102"/>
      <c r="HH116" s="102"/>
      <c r="HI116" s="102"/>
      <c r="HJ116" s="102"/>
      <c r="HK116" s="102"/>
      <c r="HL116" s="102"/>
      <c r="HM116" s="102"/>
      <c r="HN116" s="102"/>
      <c r="HO116" s="102"/>
      <c r="HP116" s="102"/>
      <c r="HQ116" s="102"/>
      <c r="HR116" s="102"/>
      <c r="HS116" s="102"/>
      <c r="HT116" s="102"/>
      <c r="HU116" s="102"/>
      <c r="HV116" s="102"/>
      <c r="HW116" s="102"/>
      <c r="HX116" s="102"/>
      <c r="HY116" s="102"/>
      <c r="HZ116" s="102"/>
      <c r="IA116" s="102"/>
    </row>
    <row r="117" spans="1:235" s="2" customFormat="1" ht="30.75" customHeight="1">
      <c r="A117" s="22"/>
      <c r="B117" s="23" t="s">
        <v>495</v>
      </c>
      <c r="C117" s="24"/>
      <c r="D117" s="24"/>
      <c r="E117" s="24"/>
      <c r="F117" s="24">
        <f aca="true" t="shared" si="15" ref="F117:J117">SUM(F118:F120)</f>
        <v>4700</v>
      </c>
      <c r="G117" s="24"/>
      <c r="H117" s="24">
        <f t="shared" si="15"/>
        <v>0</v>
      </c>
      <c r="I117" s="24"/>
      <c r="J117" s="24">
        <f t="shared" si="15"/>
        <v>4700</v>
      </c>
      <c r="K117" s="96"/>
      <c r="L117" s="93"/>
      <c r="M117" s="93"/>
      <c r="N117" s="189"/>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row>
    <row r="118" spans="1:235" s="2" customFormat="1" ht="42.75" customHeight="1">
      <c r="A118" s="168">
        <v>1</v>
      </c>
      <c r="B118" s="169" t="s">
        <v>496</v>
      </c>
      <c r="C118" s="170" t="s">
        <v>40</v>
      </c>
      <c r="D118" s="170" t="s">
        <v>497</v>
      </c>
      <c r="E118" s="168" t="s">
        <v>327</v>
      </c>
      <c r="F118" s="170">
        <v>2000</v>
      </c>
      <c r="G118" s="74"/>
      <c r="H118" s="169" t="s">
        <v>498</v>
      </c>
      <c r="I118" s="190" t="s">
        <v>499</v>
      </c>
      <c r="J118" s="170">
        <v>2000</v>
      </c>
      <c r="K118" s="190" t="s">
        <v>500</v>
      </c>
      <c r="L118" s="119" t="s">
        <v>501</v>
      </c>
      <c r="M118" s="187" t="s">
        <v>502</v>
      </c>
      <c r="N118" s="109" t="s">
        <v>503</v>
      </c>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row>
    <row r="119" spans="1:235" s="2" customFormat="1" ht="54.75" customHeight="1">
      <c r="A119" s="66">
        <v>2</v>
      </c>
      <c r="B119" s="79" t="s">
        <v>504</v>
      </c>
      <c r="C119" s="170" t="s">
        <v>40</v>
      </c>
      <c r="D119" s="170" t="s">
        <v>505</v>
      </c>
      <c r="E119" s="66" t="s">
        <v>327</v>
      </c>
      <c r="F119" s="66">
        <v>1500</v>
      </c>
      <c r="G119" s="74"/>
      <c r="H119" s="169" t="s">
        <v>498</v>
      </c>
      <c r="I119" s="190" t="s">
        <v>499</v>
      </c>
      <c r="J119" s="66">
        <v>1500</v>
      </c>
      <c r="K119" s="190" t="s">
        <v>500</v>
      </c>
      <c r="L119" s="119" t="s">
        <v>501</v>
      </c>
      <c r="M119" s="187" t="s">
        <v>502</v>
      </c>
      <c r="N119" s="109"/>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row>
    <row r="120" spans="1:235" s="2" customFormat="1" ht="48.75" customHeight="1">
      <c r="A120" s="168">
        <v>3</v>
      </c>
      <c r="B120" s="79" t="s">
        <v>506</v>
      </c>
      <c r="C120" s="170" t="s">
        <v>40</v>
      </c>
      <c r="D120" s="170" t="s">
        <v>507</v>
      </c>
      <c r="E120" s="66" t="s">
        <v>327</v>
      </c>
      <c r="F120" s="66">
        <v>1200</v>
      </c>
      <c r="G120" s="74"/>
      <c r="H120" s="169" t="s">
        <v>498</v>
      </c>
      <c r="I120" s="190" t="s">
        <v>499</v>
      </c>
      <c r="J120" s="66">
        <v>1200</v>
      </c>
      <c r="K120" s="190" t="s">
        <v>500</v>
      </c>
      <c r="L120" s="119" t="s">
        <v>501</v>
      </c>
      <c r="M120" s="187" t="s">
        <v>502</v>
      </c>
      <c r="N120" s="109"/>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row>
    <row r="121" spans="1:14" s="6" customFormat="1" ht="24">
      <c r="A121" s="17" t="s">
        <v>508</v>
      </c>
      <c r="B121" s="16" t="s">
        <v>509</v>
      </c>
      <c r="C121" s="30"/>
      <c r="D121" s="30"/>
      <c r="E121" s="30"/>
      <c r="F121" s="30">
        <f aca="true" t="shared" si="16" ref="F121:J121">SUM(F122:F123)</f>
        <v>733182.62</v>
      </c>
      <c r="G121" s="30">
        <f t="shared" si="16"/>
        <v>171426</v>
      </c>
      <c r="H121" s="30"/>
      <c r="I121" s="30"/>
      <c r="J121" s="30">
        <f t="shared" si="16"/>
        <v>95266</v>
      </c>
      <c r="K121" s="101"/>
      <c r="L121" s="93"/>
      <c r="M121" s="93"/>
      <c r="N121" s="188"/>
    </row>
    <row r="122" spans="1:14" s="6" customFormat="1" ht="14.25">
      <c r="A122" s="19"/>
      <c r="B122" s="20" t="s">
        <v>510</v>
      </c>
      <c r="C122" s="21"/>
      <c r="D122" s="21"/>
      <c r="E122" s="21"/>
      <c r="F122" s="21">
        <f aca="true" t="shared" si="17" ref="F122:J122">SUM(F125,F144,F170,F177)</f>
        <v>322756.61</v>
      </c>
      <c r="G122" s="21">
        <f t="shared" si="17"/>
        <v>171426</v>
      </c>
      <c r="H122" s="21"/>
      <c r="I122" s="21"/>
      <c r="J122" s="21">
        <f t="shared" si="17"/>
        <v>57630</v>
      </c>
      <c r="K122" s="191"/>
      <c r="L122" s="93"/>
      <c r="M122" s="93"/>
      <c r="N122" s="93"/>
    </row>
    <row r="123" spans="1:14" s="6" customFormat="1" ht="24.75" customHeight="1">
      <c r="A123" s="19"/>
      <c r="B123" s="20" t="s">
        <v>511</v>
      </c>
      <c r="C123" s="21"/>
      <c r="D123" s="21"/>
      <c r="E123" s="21"/>
      <c r="F123" s="21">
        <f aca="true" t="shared" si="18" ref="F123:J123">SUM(F128,F157,F174,F180)</f>
        <v>410426.01</v>
      </c>
      <c r="G123" s="21">
        <f t="shared" si="18"/>
        <v>0</v>
      </c>
      <c r="H123" s="21"/>
      <c r="I123" s="21"/>
      <c r="J123" s="21">
        <f t="shared" si="18"/>
        <v>37636</v>
      </c>
      <c r="K123" s="191"/>
      <c r="L123" s="93"/>
      <c r="M123" s="93"/>
      <c r="N123" s="93"/>
    </row>
    <row r="124" spans="1:14" s="6" customFormat="1" ht="27.75" customHeight="1">
      <c r="A124" s="171"/>
      <c r="B124" s="172" t="s">
        <v>512</v>
      </c>
      <c r="C124" s="171"/>
      <c r="D124" s="171"/>
      <c r="E124" s="171"/>
      <c r="F124" s="171">
        <f aca="true" t="shared" si="19" ref="F124:H124">F125+F128</f>
        <v>32534.81</v>
      </c>
      <c r="G124" s="171">
        <f t="shared" si="19"/>
        <v>7776</v>
      </c>
      <c r="H124" s="171"/>
      <c r="I124" s="171"/>
      <c r="J124" s="171">
        <f>J125+J128</f>
        <v>20568</v>
      </c>
      <c r="K124" s="192"/>
      <c r="L124" s="193"/>
      <c r="M124" s="193"/>
      <c r="N124" s="193"/>
    </row>
    <row r="125" spans="1:14" s="6" customFormat="1" ht="14.25">
      <c r="A125" s="24"/>
      <c r="B125" s="23" t="s">
        <v>513</v>
      </c>
      <c r="C125" s="24"/>
      <c r="D125" s="24"/>
      <c r="E125" s="24"/>
      <c r="F125" s="24">
        <f aca="true" t="shared" si="20" ref="F125:J125">F126+F127</f>
        <v>13108.8</v>
      </c>
      <c r="G125" s="24">
        <f t="shared" si="20"/>
        <v>7776</v>
      </c>
      <c r="H125" s="24"/>
      <c r="I125" s="24"/>
      <c r="J125" s="24">
        <f t="shared" si="20"/>
        <v>5332</v>
      </c>
      <c r="K125" s="103"/>
      <c r="L125" s="93"/>
      <c r="M125" s="93"/>
      <c r="N125" s="93"/>
    </row>
    <row r="126" spans="1:14" s="6" customFormat="1" ht="52.5" customHeight="1">
      <c r="A126" s="173">
        <v>1</v>
      </c>
      <c r="B126" s="26" t="s">
        <v>514</v>
      </c>
      <c r="C126" s="33" t="s">
        <v>24</v>
      </c>
      <c r="D126" s="114" t="s">
        <v>515</v>
      </c>
      <c r="E126" s="33" t="s">
        <v>26</v>
      </c>
      <c r="F126" s="27">
        <v>1376</v>
      </c>
      <c r="G126" s="33">
        <v>476</v>
      </c>
      <c r="H126" s="15" t="s">
        <v>516</v>
      </c>
      <c r="I126" s="96" t="s">
        <v>517</v>
      </c>
      <c r="J126" s="33">
        <v>900</v>
      </c>
      <c r="K126" s="96" t="s">
        <v>518</v>
      </c>
      <c r="L126" s="93" t="s">
        <v>519</v>
      </c>
      <c r="M126" s="93"/>
      <c r="N126" s="93" t="s">
        <v>520</v>
      </c>
    </row>
    <row r="127" spans="1:14" s="6" customFormat="1" ht="70.5" customHeight="1">
      <c r="A127" s="173">
        <v>2</v>
      </c>
      <c r="B127" s="26" t="s">
        <v>521</v>
      </c>
      <c r="C127" s="33" t="s">
        <v>24</v>
      </c>
      <c r="D127" s="114" t="s">
        <v>522</v>
      </c>
      <c r="E127" s="33" t="s">
        <v>26</v>
      </c>
      <c r="F127" s="27">
        <v>11732.8</v>
      </c>
      <c r="G127" s="33">
        <v>7300</v>
      </c>
      <c r="H127" s="15" t="s">
        <v>523</v>
      </c>
      <c r="I127" s="96" t="s">
        <v>524</v>
      </c>
      <c r="J127" s="33">
        <v>4432</v>
      </c>
      <c r="K127" s="40" t="s">
        <v>525</v>
      </c>
      <c r="L127" s="93" t="s">
        <v>526</v>
      </c>
      <c r="M127" s="93"/>
      <c r="N127" s="93"/>
    </row>
    <row r="128" spans="1:14" s="6" customFormat="1" ht="33.75" customHeight="1">
      <c r="A128" s="24"/>
      <c r="B128" s="23" t="s">
        <v>527</v>
      </c>
      <c r="C128" s="24"/>
      <c r="D128" s="103"/>
      <c r="E128" s="24"/>
      <c r="F128" s="24">
        <f>SUM(F129:F142)</f>
        <v>19426.01</v>
      </c>
      <c r="G128" s="24"/>
      <c r="H128" s="24"/>
      <c r="I128" s="24"/>
      <c r="J128" s="24">
        <f>SUM(J129:J142)</f>
        <v>15236</v>
      </c>
      <c r="K128" s="103"/>
      <c r="L128" s="93"/>
      <c r="M128" s="93"/>
      <c r="N128" s="189"/>
    </row>
    <row r="129" spans="1:14" s="6" customFormat="1" ht="48.75" customHeight="1">
      <c r="A129" s="173">
        <v>1</v>
      </c>
      <c r="B129" s="67" t="s">
        <v>528</v>
      </c>
      <c r="C129" s="194" t="s">
        <v>40</v>
      </c>
      <c r="D129" s="114" t="s">
        <v>529</v>
      </c>
      <c r="E129" s="25">
        <v>2015</v>
      </c>
      <c r="F129" s="195">
        <v>4241.01</v>
      </c>
      <c r="G129" s="15"/>
      <c r="H129" s="15" t="s">
        <v>230</v>
      </c>
      <c r="I129" s="96" t="s">
        <v>530</v>
      </c>
      <c r="J129" s="33">
        <v>4241</v>
      </c>
      <c r="K129" s="96" t="s">
        <v>531</v>
      </c>
      <c r="L129" s="93" t="s">
        <v>532</v>
      </c>
      <c r="M129" s="211"/>
      <c r="N129" s="93" t="s">
        <v>533</v>
      </c>
    </row>
    <row r="130" spans="1:14" s="6" customFormat="1" ht="69.75" customHeight="1">
      <c r="A130" s="173">
        <v>2</v>
      </c>
      <c r="B130" s="26" t="s">
        <v>534</v>
      </c>
      <c r="C130" s="194" t="s">
        <v>40</v>
      </c>
      <c r="D130" s="184" t="s">
        <v>535</v>
      </c>
      <c r="E130" s="33">
        <v>2015</v>
      </c>
      <c r="F130" s="27">
        <v>960</v>
      </c>
      <c r="G130" s="15"/>
      <c r="H130" s="15" t="s">
        <v>536</v>
      </c>
      <c r="I130" s="96" t="s">
        <v>530</v>
      </c>
      <c r="J130" s="27">
        <v>960</v>
      </c>
      <c r="K130" s="96" t="s">
        <v>883</v>
      </c>
      <c r="L130" s="93" t="s">
        <v>526</v>
      </c>
      <c r="M130" s="211"/>
      <c r="N130" s="93"/>
    </row>
    <row r="131" spans="1:14" s="6" customFormat="1" ht="54" customHeight="1">
      <c r="A131" s="173">
        <v>3</v>
      </c>
      <c r="B131" s="26" t="s">
        <v>537</v>
      </c>
      <c r="C131" s="194" t="s">
        <v>40</v>
      </c>
      <c r="D131" s="184" t="s">
        <v>535</v>
      </c>
      <c r="E131" s="25">
        <v>2015</v>
      </c>
      <c r="F131" s="27">
        <v>960</v>
      </c>
      <c r="G131" s="15"/>
      <c r="H131" s="15" t="s">
        <v>536</v>
      </c>
      <c r="I131" s="96" t="s">
        <v>530</v>
      </c>
      <c r="J131" s="27">
        <v>960</v>
      </c>
      <c r="K131" s="96" t="s">
        <v>883</v>
      </c>
      <c r="L131" s="93" t="s">
        <v>526</v>
      </c>
      <c r="M131" s="211"/>
      <c r="N131" s="93" t="s">
        <v>533</v>
      </c>
    </row>
    <row r="132" spans="1:14" s="6" customFormat="1" ht="48">
      <c r="A132" s="173">
        <v>4</v>
      </c>
      <c r="B132" s="26" t="s">
        <v>538</v>
      </c>
      <c r="C132" s="194" t="s">
        <v>40</v>
      </c>
      <c r="D132" s="184" t="s">
        <v>539</v>
      </c>
      <c r="E132" s="25">
        <v>2015</v>
      </c>
      <c r="F132" s="27">
        <v>600</v>
      </c>
      <c r="G132" s="15"/>
      <c r="H132" s="15" t="s">
        <v>540</v>
      </c>
      <c r="I132" s="96" t="s">
        <v>530</v>
      </c>
      <c r="J132" s="27">
        <v>600</v>
      </c>
      <c r="K132" s="96" t="s">
        <v>541</v>
      </c>
      <c r="L132" s="93" t="s">
        <v>542</v>
      </c>
      <c r="M132" s="211"/>
      <c r="N132" s="93"/>
    </row>
    <row r="133" spans="1:14" s="6" customFormat="1" ht="78.75" customHeight="1">
      <c r="A133" s="173">
        <v>5</v>
      </c>
      <c r="B133" s="41" t="s">
        <v>543</v>
      </c>
      <c r="C133" s="33" t="s">
        <v>40</v>
      </c>
      <c r="D133" s="184" t="s">
        <v>544</v>
      </c>
      <c r="E133" s="25">
        <v>2015</v>
      </c>
      <c r="F133" s="33">
        <v>615</v>
      </c>
      <c r="G133" s="33"/>
      <c r="H133" s="15" t="s">
        <v>540</v>
      </c>
      <c r="I133" s="96" t="s">
        <v>530</v>
      </c>
      <c r="J133" s="33">
        <v>615</v>
      </c>
      <c r="K133" s="96" t="s">
        <v>541</v>
      </c>
      <c r="L133" s="93" t="s">
        <v>526</v>
      </c>
      <c r="M133" s="211"/>
      <c r="N133" s="93"/>
    </row>
    <row r="134" spans="1:14" s="6" customFormat="1" ht="84.75" customHeight="1">
      <c r="A134" s="173">
        <v>6</v>
      </c>
      <c r="B134" s="67" t="s">
        <v>545</v>
      </c>
      <c r="C134" s="194" t="s">
        <v>40</v>
      </c>
      <c r="D134" s="184" t="s">
        <v>546</v>
      </c>
      <c r="E134" s="25">
        <v>2015</v>
      </c>
      <c r="F134" s="195">
        <v>2000</v>
      </c>
      <c r="G134" s="15"/>
      <c r="H134" s="15" t="s">
        <v>540</v>
      </c>
      <c r="I134" s="96" t="s">
        <v>530</v>
      </c>
      <c r="J134" s="33">
        <v>1500</v>
      </c>
      <c r="K134" s="96" t="s">
        <v>541</v>
      </c>
      <c r="L134" s="93" t="s">
        <v>547</v>
      </c>
      <c r="M134" s="211"/>
      <c r="N134" s="93"/>
    </row>
    <row r="135" spans="1:14" s="6" customFormat="1" ht="78" customHeight="1">
      <c r="A135" s="173">
        <v>7</v>
      </c>
      <c r="B135" s="26" t="s">
        <v>548</v>
      </c>
      <c r="C135" s="194" t="s">
        <v>40</v>
      </c>
      <c r="D135" s="184" t="s">
        <v>549</v>
      </c>
      <c r="E135" s="33">
        <v>2015</v>
      </c>
      <c r="F135" s="27">
        <v>2000</v>
      </c>
      <c r="G135" s="15"/>
      <c r="H135" s="15" t="s">
        <v>550</v>
      </c>
      <c r="I135" s="96" t="s">
        <v>530</v>
      </c>
      <c r="J135" s="27">
        <v>1500</v>
      </c>
      <c r="K135" s="96" t="s">
        <v>551</v>
      </c>
      <c r="L135" s="93" t="s">
        <v>552</v>
      </c>
      <c r="M135" s="211"/>
      <c r="N135" s="93"/>
    </row>
    <row r="136" spans="1:14" s="6" customFormat="1" ht="81.75" customHeight="1">
      <c r="A136" s="173">
        <v>8</v>
      </c>
      <c r="B136" s="26" t="s">
        <v>553</v>
      </c>
      <c r="C136" s="194" t="s">
        <v>40</v>
      </c>
      <c r="D136" s="184" t="s">
        <v>554</v>
      </c>
      <c r="E136" s="33">
        <v>2015</v>
      </c>
      <c r="F136" s="27">
        <v>2200</v>
      </c>
      <c r="G136" s="15"/>
      <c r="H136" s="15" t="s">
        <v>555</v>
      </c>
      <c r="I136" s="96" t="s">
        <v>530</v>
      </c>
      <c r="J136" s="27">
        <v>200</v>
      </c>
      <c r="K136" s="96" t="s">
        <v>556</v>
      </c>
      <c r="L136" s="93" t="s">
        <v>552</v>
      </c>
      <c r="M136" s="211"/>
      <c r="N136" s="93"/>
    </row>
    <row r="137" spans="1:14" s="6" customFormat="1" ht="67.5" customHeight="1">
      <c r="A137" s="173">
        <v>9</v>
      </c>
      <c r="B137" s="26" t="s">
        <v>557</v>
      </c>
      <c r="C137" s="194" t="s">
        <v>40</v>
      </c>
      <c r="D137" s="184" t="s">
        <v>558</v>
      </c>
      <c r="E137" s="25">
        <v>2015</v>
      </c>
      <c r="F137" s="27">
        <v>2000</v>
      </c>
      <c r="G137" s="15"/>
      <c r="H137" s="15" t="s">
        <v>555</v>
      </c>
      <c r="I137" s="96" t="s">
        <v>530</v>
      </c>
      <c r="J137" s="27">
        <v>1500</v>
      </c>
      <c r="K137" s="96" t="s">
        <v>556</v>
      </c>
      <c r="L137" s="93" t="s">
        <v>552</v>
      </c>
      <c r="M137" s="211"/>
      <c r="N137" s="93"/>
    </row>
    <row r="138" spans="1:14" s="6" customFormat="1" ht="61.5" customHeight="1">
      <c r="A138" s="173">
        <v>10</v>
      </c>
      <c r="B138" s="26" t="s">
        <v>559</v>
      </c>
      <c r="C138" s="194" t="s">
        <v>40</v>
      </c>
      <c r="D138" s="184" t="s">
        <v>560</v>
      </c>
      <c r="E138" s="25">
        <v>2015</v>
      </c>
      <c r="F138" s="27">
        <v>320</v>
      </c>
      <c r="G138" s="15"/>
      <c r="H138" s="15" t="s">
        <v>561</v>
      </c>
      <c r="I138" s="96" t="s">
        <v>530</v>
      </c>
      <c r="J138" s="27">
        <v>320</v>
      </c>
      <c r="K138" s="96" t="s">
        <v>562</v>
      </c>
      <c r="L138" s="93" t="s">
        <v>552</v>
      </c>
      <c r="M138" s="211"/>
      <c r="N138" s="93"/>
    </row>
    <row r="139" spans="1:14" s="6" customFormat="1" ht="61.5" customHeight="1">
      <c r="A139" s="173">
        <v>11</v>
      </c>
      <c r="B139" s="26" t="s">
        <v>563</v>
      </c>
      <c r="C139" s="194" t="s">
        <v>40</v>
      </c>
      <c r="D139" s="184" t="s">
        <v>564</v>
      </c>
      <c r="E139" s="25">
        <v>2015</v>
      </c>
      <c r="F139" s="27">
        <v>480</v>
      </c>
      <c r="G139" s="15"/>
      <c r="H139" s="15" t="s">
        <v>561</v>
      </c>
      <c r="I139" s="96" t="s">
        <v>530</v>
      </c>
      <c r="J139" s="27">
        <v>480</v>
      </c>
      <c r="K139" s="96" t="s">
        <v>562</v>
      </c>
      <c r="L139" s="93" t="s">
        <v>552</v>
      </c>
      <c r="M139" s="211"/>
      <c r="N139" s="93"/>
    </row>
    <row r="140" spans="1:14" s="6" customFormat="1" ht="61.5" customHeight="1">
      <c r="A140" s="173">
        <v>12</v>
      </c>
      <c r="B140" s="26" t="s">
        <v>565</v>
      </c>
      <c r="C140" s="194" t="s">
        <v>40</v>
      </c>
      <c r="D140" s="184" t="s">
        <v>566</v>
      </c>
      <c r="E140" s="33">
        <v>2015</v>
      </c>
      <c r="F140" s="27">
        <v>560</v>
      </c>
      <c r="G140" s="15"/>
      <c r="H140" s="15" t="s">
        <v>561</v>
      </c>
      <c r="I140" s="96" t="s">
        <v>530</v>
      </c>
      <c r="J140" s="27">
        <v>560</v>
      </c>
      <c r="K140" s="96" t="s">
        <v>562</v>
      </c>
      <c r="L140" s="93" t="s">
        <v>552</v>
      </c>
      <c r="M140" s="211"/>
      <c r="N140" s="188" t="s">
        <v>533</v>
      </c>
    </row>
    <row r="141" spans="1:14" s="6" customFormat="1" ht="61.5" customHeight="1">
      <c r="A141" s="173">
        <v>13</v>
      </c>
      <c r="B141" s="26" t="s">
        <v>567</v>
      </c>
      <c r="C141" s="194" t="s">
        <v>40</v>
      </c>
      <c r="D141" s="184" t="s">
        <v>568</v>
      </c>
      <c r="E141" s="25">
        <v>2015</v>
      </c>
      <c r="F141" s="27">
        <v>1190</v>
      </c>
      <c r="G141" s="15"/>
      <c r="H141" s="15" t="s">
        <v>555</v>
      </c>
      <c r="I141" s="96" t="s">
        <v>530</v>
      </c>
      <c r="J141" s="27">
        <v>800</v>
      </c>
      <c r="K141" s="96" t="s">
        <v>556</v>
      </c>
      <c r="L141" s="93" t="s">
        <v>552</v>
      </c>
      <c r="M141" s="211"/>
      <c r="N141" s="93"/>
    </row>
    <row r="142" spans="1:14" s="6" customFormat="1" ht="61.5" customHeight="1">
      <c r="A142" s="173">
        <v>14</v>
      </c>
      <c r="B142" s="26" t="s">
        <v>569</v>
      </c>
      <c r="C142" s="194" t="s">
        <v>40</v>
      </c>
      <c r="D142" s="184" t="s">
        <v>570</v>
      </c>
      <c r="E142" s="25">
        <v>2015</v>
      </c>
      <c r="F142" s="27">
        <v>1300</v>
      </c>
      <c r="G142" s="15"/>
      <c r="H142" s="15" t="s">
        <v>555</v>
      </c>
      <c r="I142" s="96" t="s">
        <v>530</v>
      </c>
      <c r="J142" s="27">
        <v>1000</v>
      </c>
      <c r="K142" s="96" t="s">
        <v>556</v>
      </c>
      <c r="L142" s="93" t="s">
        <v>552</v>
      </c>
      <c r="M142" s="211"/>
      <c r="N142" s="93"/>
    </row>
    <row r="143" spans="1:14" s="6" customFormat="1" ht="24">
      <c r="A143" s="196"/>
      <c r="B143" s="172" t="s">
        <v>571</v>
      </c>
      <c r="C143" s="171"/>
      <c r="D143" s="192"/>
      <c r="E143" s="171"/>
      <c r="F143" s="196">
        <f aca="true" t="shared" si="21" ref="F143:J143">F144+F157</f>
        <v>634519.81</v>
      </c>
      <c r="G143" s="196">
        <f t="shared" si="21"/>
        <v>153200</v>
      </c>
      <c r="H143" s="196"/>
      <c r="I143" s="196"/>
      <c r="J143" s="196">
        <f t="shared" si="21"/>
        <v>53270</v>
      </c>
      <c r="K143" s="192"/>
      <c r="L143" s="193"/>
      <c r="M143" s="193"/>
      <c r="N143" s="212"/>
    </row>
    <row r="144" spans="1:14" s="6" customFormat="1" ht="14.25">
      <c r="A144" s="22"/>
      <c r="B144" s="23" t="s">
        <v>572</v>
      </c>
      <c r="C144" s="24"/>
      <c r="D144" s="103"/>
      <c r="E144" s="24"/>
      <c r="F144" s="22">
        <f aca="true" t="shared" si="22" ref="F144:J144">SUM(F145:F156)</f>
        <v>283519.81</v>
      </c>
      <c r="G144" s="22">
        <f t="shared" si="22"/>
        <v>153200</v>
      </c>
      <c r="H144" s="22"/>
      <c r="I144" s="22"/>
      <c r="J144" s="22">
        <f t="shared" si="22"/>
        <v>37870</v>
      </c>
      <c r="K144" s="103"/>
      <c r="L144" s="93"/>
      <c r="M144" s="93"/>
      <c r="N144" s="189"/>
    </row>
    <row r="145" spans="1:14" s="6" customFormat="1" ht="48">
      <c r="A145" s="33">
        <v>1</v>
      </c>
      <c r="B145" s="26" t="s">
        <v>573</v>
      </c>
      <c r="C145" s="33" t="s">
        <v>24</v>
      </c>
      <c r="D145" s="114" t="s">
        <v>574</v>
      </c>
      <c r="E145" s="33" t="s">
        <v>26</v>
      </c>
      <c r="F145" s="27">
        <v>26000</v>
      </c>
      <c r="G145" s="33">
        <v>17120</v>
      </c>
      <c r="H145" s="15" t="s">
        <v>575</v>
      </c>
      <c r="I145" s="96" t="s">
        <v>576</v>
      </c>
      <c r="J145" s="33">
        <v>5000</v>
      </c>
      <c r="K145" s="40" t="s">
        <v>577</v>
      </c>
      <c r="L145" s="93" t="s">
        <v>519</v>
      </c>
      <c r="M145" s="211" t="s">
        <v>578</v>
      </c>
      <c r="N145" s="93" t="s">
        <v>579</v>
      </c>
    </row>
    <row r="146" spans="1:14" s="6" customFormat="1" ht="48">
      <c r="A146" s="33">
        <v>2</v>
      </c>
      <c r="B146" s="26" t="s">
        <v>580</v>
      </c>
      <c r="C146" s="33" t="s">
        <v>24</v>
      </c>
      <c r="D146" s="114" t="s">
        <v>581</v>
      </c>
      <c r="E146" s="33" t="s">
        <v>26</v>
      </c>
      <c r="F146" s="27">
        <v>15000</v>
      </c>
      <c r="G146" s="33">
        <v>11000</v>
      </c>
      <c r="H146" s="15" t="s">
        <v>582</v>
      </c>
      <c r="I146" s="96" t="s">
        <v>583</v>
      </c>
      <c r="J146" s="33">
        <v>1000</v>
      </c>
      <c r="K146" s="40" t="s">
        <v>584</v>
      </c>
      <c r="L146" s="93" t="s">
        <v>519</v>
      </c>
      <c r="M146" s="211" t="s">
        <v>578</v>
      </c>
      <c r="N146" s="93"/>
    </row>
    <row r="147" spans="1:14" s="6" customFormat="1" ht="48">
      <c r="A147" s="33">
        <v>3</v>
      </c>
      <c r="B147" s="197" t="s">
        <v>585</v>
      </c>
      <c r="C147" s="27" t="s">
        <v>24</v>
      </c>
      <c r="D147" s="114" t="s">
        <v>586</v>
      </c>
      <c r="E147" s="33">
        <v>2015</v>
      </c>
      <c r="F147" s="198">
        <v>30000</v>
      </c>
      <c r="G147" s="198">
        <v>27000</v>
      </c>
      <c r="H147" s="15" t="s">
        <v>587</v>
      </c>
      <c r="I147" s="96" t="s">
        <v>583</v>
      </c>
      <c r="J147" s="198">
        <v>3000</v>
      </c>
      <c r="K147" s="40" t="s">
        <v>588</v>
      </c>
      <c r="L147" s="93" t="s">
        <v>519</v>
      </c>
      <c r="M147" s="211" t="s">
        <v>578</v>
      </c>
      <c r="N147" s="93"/>
    </row>
    <row r="148" spans="1:14" s="6" customFormat="1" ht="48">
      <c r="A148" s="33">
        <v>4</v>
      </c>
      <c r="B148" s="41" t="s">
        <v>589</v>
      </c>
      <c r="C148" s="27" t="s">
        <v>24</v>
      </c>
      <c r="D148" s="114" t="s">
        <v>590</v>
      </c>
      <c r="E148" s="33" t="s">
        <v>591</v>
      </c>
      <c r="F148" s="198">
        <v>29000</v>
      </c>
      <c r="G148" s="25">
        <v>20000</v>
      </c>
      <c r="H148" s="15" t="s">
        <v>592</v>
      </c>
      <c r="I148" s="98"/>
      <c r="J148" s="27">
        <v>3000</v>
      </c>
      <c r="K148" s="40" t="s">
        <v>584</v>
      </c>
      <c r="L148" s="93" t="s">
        <v>519</v>
      </c>
      <c r="M148" s="211" t="s">
        <v>578</v>
      </c>
      <c r="N148" s="93"/>
    </row>
    <row r="149" spans="1:14" s="6" customFormat="1" ht="48">
      <c r="A149" s="33">
        <v>5</v>
      </c>
      <c r="B149" s="41" t="s">
        <v>593</v>
      </c>
      <c r="C149" s="27" t="s">
        <v>24</v>
      </c>
      <c r="D149" s="114" t="s">
        <v>594</v>
      </c>
      <c r="E149" s="33" t="s">
        <v>591</v>
      </c>
      <c r="F149" s="198">
        <v>12528</v>
      </c>
      <c r="G149" s="198">
        <v>9000</v>
      </c>
      <c r="H149" s="15" t="s">
        <v>595</v>
      </c>
      <c r="I149" s="213" t="s">
        <v>576</v>
      </c>
      <c r="J149" s="27">
        <v>3500</v>
      </c>
      <c r="K149" s="40" t="s">
        <v>584</v>
      </c>
      <c r="L149" s="93" t="s">
        <v>519</v>
      </c>
      <c r="M149" s="211" t="s">
        <v>578</v>
      </c>
      <c r="N149" s="93"/>
    </row>
    <row r="150" spans="1:14" s="6" customFormat="1" ht="48">
      <c r="A150" s="33">
        <v>6</v>
      </c>
      <c r="B150" s="41" t="s">
        <v>596</v>
      </c>
      <c r="C150" s="27" t="s">
        <v>24</v>
      </c>
      <c r="D150" s="114" t="s">
        <v>597</v>
      </c>
      <c r="E150" s="33" t="s">
        <v>591</v>
      </c>
      <c r="F150" s="198">
        <v>18000</v>
      </c>
      <c r="G150" s="25">
        <v>12000</v>
      </c>
      <c r="H150" s="15" t="s">
        <v>598</v>
      </c>
      <c r="I150" s="213" t="s">
        <v>576</v>
      </c>
      <c r="J150" s="27">
        <v>2000</v>
      </c>
      <c r="K150" s="40" t="s">
        <v>588</v>
      </c>
      <c r="L150" s="93" t="s">
        <v>519</v>
      </c>
      <c r="M150" s="211" t="s">
        <v>578</v>
      </c>
      <c r="N150" s="93"/>
    </row>
    <row r="151" spans="1:14" s="6" customFormat="1" ht="54.75" customHeight="1">
      <c r="A151" s="33">
        <v>7</v>
      </c>
      <c r="B151" s="41" t="s">
        <v>599</v>
      </c>
      <c r="C151" s="27" t="s">
        <v>24</v>
      </c>
      <c r="D151" s="114" t="s">
        <v>600</v>
      </c>
      <c r="E151" s="33" t="s">
        <v>591</v>
      </c>
      <c r="F151" s="198">
        <v>22480</v>
      </c>
      <c r="G151" s="25">
        <v>20000</v>
      </c>
      <c r="H151" s="15" t="s">
        <v>592</v>
      </c>
      <c r="I151" s="98"/>
      <c r="J151" s="27">
        <v>1550</v>
      </c>
      <c r="K151" s="40" t="s">
        <v>584</v>
      </c>
      <c r="L151" s="93" t="s">
        <v>519</v>
      </c>
      <c r="M151" s="211" t="s">
        <v>578</v>
      </c>
      <c r="N151" s="93"/>
    </row>
    <row r="152" spans="1:14" s="6" customFormat="1" ht="54.75" customHeight="1">
      <c r="A152" s="33">
        <v>8</v>
      </c>
      <c r="B152" s="41" t="s">
        <v>601</v>
      </c>
      <c r="C152" s="27" t="s">
        <v>24</v>
      </c>
      <c r="D152" s="114" t="s">
        <v>602</v>
      </c>
      <c r="E152" s="33" t="s">
        <v>591</v>
      </c>
      <c r="F152" s="198">
        <v>14200</v>
      </c>
      <c r="G152" s="25">
        <v>10380</v>
      </c>
      <c r="H152" s="15" t="s">
        <v>603</v>
      </c>
      <c r="I152" s="98"/>
      <c r="J152" s="27">
        <v>3820</v>
      </c>
      <c r="K152" s="40" t="s">
        <v>584</v>
      </c>
      <c r="L152" s="93" t="s">
        <v>519</v>
      </c>
      <c r="M152" s="211" t="s">
        <v>578</v>
      </c>
      <c r="N152" s="93"/>
    </row>
    <row r="153" spans="1:14" s="6" customFormat="1" ht="54.75" customHeight="1">
      <c r="A153" s="33">
        <v>9</v>
      </c>
      <c r="B153" s="41" t="s">
        <v>604</v>
      </c>
      <c r="C153" s="27" t="s">
        <v>24</v>
      </c>
      <c r="D153" s="114" t="s">
        <v>605</v>
      </c>
      <c r="E153" s="33" t="s">
        <v>26</v>
      </c>
      <c r="F153" s="198">
        <v>18509.81</v>
      </c>
      <c r="G153" s="25">
        <v>11000</v>
      </c>
      <c r="H153" s="15" t="s">
        <v>582</v>
      </c>
      <c r="I153" s="213" t="s">
        <v>576</v>
      </c>
      <c r="J153" s="27">
        <v>4000</v>
      </c>
      <c r="K153" s="40" t="s">
        <v>577</v>
      </c>
      <c r="L153" s="93" t="s">
        <v>519</v>
      </c>
      <c r="M153" s="93" t="s">
        <v>578</v>
      </c>
      <c r="N153" s="188" t="s">
        <v>579</v>
      </c>
    </row>
    <row r="154" spans="1:14" s="6" customFormat="1" ht="54.75" customHeight="1">
      <c r="A154" s="33">
        <v>10</v>
      </c>
      <c r="B154" s="41" t="s">
        <v>606</v>
      </c>
      <c r="C154" s="27" t="s">
        <v>24</v>
      </c>
      <c r="D154" s="114" t="s">
        <v>607</v>
      </c>
      <c r="E154" s="33" t="s">
        <v>26</v>
      </c>
      <c r="F154" s="198">
        <v>11002.2</v>
      </c>
      <c r="G154" s="25">
        <v>5400</v>
      </c>
      <c r="H154" s="15" t="s">
        <v>608</v>
      </c>
      <c r="I154" s="96" t="s">
        <v>609</v>
      </c>
      <c r="J154" s="27">
        <v>2000</v>
      </c>
      <c r="K154" s="40" t="s">
        <v>610</v>
      </c>
      <c r="L154" s="93" t="s">
        <v>519</v>
      </c>
      <c r="M154" s="93" t="s">
        <v>578</v>
      </c>
      <c r="N154" s="93"/>
    </row>
    <row r="155" spans="1:14" s="6" customFormat="1" ht="66.75" customHeight="1">
      <c r="A155" s="33">
        <v>11</v>
      </c>
      <c r="B155" s="41" t="s">
        <v>611</v>
      </c>
      <c r="C155" s="27" t="s">
        <v>24</v>
      </c>
      <c r="D155" s="114" t="s">
        <v>612</v>
      </c>
      <c r="E155" s="33" t="s">
        <v>26</v>
      </c>
      <c r="F155" s="198">
        <v>26799.8</v>
      </c>
      <c r="G155" s="25">
        <v>5300</v>
      </c>
      <c r="H155" s="15" t="s">
        <v>613</v>
      </c>
      <c r="I155" s="213" t="s">
        <v>576</v>
      </c>
      <c r="J155" s="27">
        <v>4000</v>
      </c>
      <c r="K155" s="40" t="s">
        <v>614</v>
      </c>
      <c r="L155" s="93" t="s">
        <v>519</v>
      </c>
      <c r="M155" s="93" t="s">
        <v>578</v>
      </c>
      <c r="N155" s="93" t="s">
        <v>615</v>
      </c>
    </row>
    <row r="156" spans="1:14" s="6" customFormat="1" ht="64.5" customHeight="1">
      <c r="A156" s="33">
        <v>12</v>
      </c>
      <c r="B156" s="41" t="s">
        <v>616</v>
      </c>
      <c r="C156" s="27" t="s">
        <v>24</v>
      </c>
      <c r="D156" s="114" t="s">
        <v>617</v>
      </c>
      <c r="E156" s="33" t="s">
        <v>66</v>
      </c>
      <c r="F156" s="198">
        <v>60000</v>
      </c>
      <c r="G156" s="25">
        <v>5000</v>
      </c>
      <c r="H156" s="15" t="s">
        <v>618</v>
      </c>
      <c r="I156" s="96" t="s">
        <v>530</v>
      </c>
      <c r="J156" s="198">
        <v>5000</v>
      </c>
      <c r="K156" s="40" t="s">
        <v>619</v>
      </c>
      <c r="L156" s="93" t="s">
        <v>552</v>
      </c>
      <c r="M156" s="93" t="s">
        <v>578</v>
      </c>
      <c r="N156" s="93" t="s">
        <v>620</v>
      </c>
    </row>
    <row r="157" spans="1:14" s="6" customFormat="1" ht="18.75" customHeight="1">
      <c r="A157" s="15"/>
      <c r="B157" s="23" t="s">
        <v>282</v>
      </c>
      <c r="C157" s="24"/>
      <c r="D157" s="39"/>
      <c r="E157" s="24"/>
      <c r="F157" s="199">
        <f aca="true" t="shared" si="23" ref="F157:J157">SUM(F158:F168)</f>
        <v>351000</v>
      </c>
      <c r="G157" s="199"/>
      <c r="H157" s="199"/>
      <c r="I157" s="199"/>
      <c r="J157" s="199">
        <f t="shared" si="23"/>
        <v>15400</v>
      </c>
      <c r="K157" s="39"/>
      <c r="L157" s="93"/>
      <c r="M157" s="93"/>
      <c r="N157" s="93"/>
    </row>
    <row r="158" spans="1:14" s="6" customFormat="1" ht="66" customHeight="1">
      <c r="A158" s="15">
        <v>1</v>
      </c>
      <c r="B158" s="41" t="s">
        <v>621</v>
      </c>
      <c r="C158" s="27" t="s">
        <v>40</v>
      </c>
      <c r="D158" s="184" t="s">
        <v>622</v>
      </c>
      <c r="E158" s="33">
        <v>2015</v>
      </c>
      <c r="F158" s="198">
        <v>60000</v>
      </c>
      <c r="G158" s="198"/>
      <c r="H158" s="15" t="s">
        <v>623</v>
      </c>
      <c r="I158" s="96" t="s">
        <v>530</v>
      </c>
      <c r="J158" s="198">
        <v>2000</v>
      </c>
      <c r="K158" s="96" t="s">
        <v>556</v>
      </c>
      <c r="L158" s="93" t="s">
        <v>552</v>
      </c>
      <c r="M158" s="93" t="s">
        <v>578</v>
      </c>
      <c r="N158" s="93" t="s">
        <v>620</v>
      </c>
    </row>
    <row r="159" spans="1:14" s="6" customFormat="1" ht="72" customHeight="1">
      <c r="A159" s="15">
        <v>2</v>
      </c>
      <c r="B159" s="41" t="s">
        <v>624</v>
      </c>
      <c r="C159" s="27" t="s">
        <v>40</v>
      </c>
      <c r="D159" s="184" t="s">
        <v>625</v>
      </c>
      <c r="E159" s="33">
        <v>2015</v>
      </c>
      <c r="F159" s="198">
        <v>60000</v>
      </c>
      <c r="G159" s="198"/>
      <c r="H159" s="198" t="s">
        <v>555</v>
      </c>
      <c r="I159" s="96" t="s">
        <v>530</v>
      </c>
      <c r="J159" s="198">
        <v>2000</v>
      </c>
      <c r="K159" s="96" t="s">
        <v>541</v>
      </c>
      <c r="L159" s="93" t="s">
        <v>552</v>
      </c>
      <c r="M159" s="93" t="s">
        <v>578</v>
      </c>
      <c r="N159" s="93"/>
    </row>
    <row r="160" spans="1:14" s="6" customFormat="1" ht="64.5" customHeight="1">
      <c r="A160" s="15">
        <v>3</v>
      </c>
      <c r="B160" s="41" t="s">
        <v>626</v>
      </c>
      <c r="C160" s="27" t="s">
        <v>40</v>
      </c>
      <c r="D160" s="184" t="s">
        <v>627</v>
      </c>
      <c r="E160" s="33">
        <v>2015</v>
      </c>
      <c r="F160" s="198">
        <v>60000</v>
      </c>
      <c r="G160" s="25"/>
      <c r="H160" s="25" t="s">
        <v>540</v>
      </c>
      <c r="I160" s="96" t="s">
        <v>530</v>
      </c>
      <c r="J160" s="198">
        <v>2000</v>
      </c>
      <c r="K160" s="96" t="s">
        <v>628</v>
      </c>
      <c r="L160" s="93" t="s">
        <v>552</v>
      </c>
      <c r="M160" s="93" t="s">
        <v>578</v>
      </c>
      <c r="N160" s="189"/>
    </row>
    <row r="161" spans="1:14" s="6" customFormat="1" ht="66" customHeight="1">
      <c r="A161" s="15">
        <v>4</v>
      </c>
      <c r="B161" s="41" t="s">
        <v>629</v>
      </c>
      <c r="C161" s="27" t="s">
        <v>40</v>
      </c>
      <c r="D161" s="184" t="s">
        <v>630</v>
      </c>
      <c r="E161" s="33">
        <v>2015</v>
      </c>
      <c r="F161" s="198">
        <v>50000</v>
      </c>
      <c r="G161" s="198"/>
      <c r="H161" s="198" t="s">
        <v>631</v>
      </c>
      <c r="I161" s="96" t="s">
        <v>530</v>
      </c>
      <c r="J161" s="198">
        <v>1600</v>
      </c>
      <c r="K161" s="98" t="s">
        <v>632</v>
      </c>
      <c r="L161" s="93" t="s">
        <v>526</v>
      </c>
      <c r="M161" s="211" t="s">
        <v>578</v>
      </c>
      <c r="N161" s="93" t="s">
        <v>633</v>
      </c>
    </row>
    <row r="162" spans="1:14" s="6" customFormat="1" ht="63" customHeight="1">
      <c r="A162" s="15">
        <v>5</v>
      </c>
      <c r="B162" s="41" t="s">
        <v>634</v>
      </c>
      <c r="C162" s="27" t="s">
        <v>40</v>
      </c>
      <c r="D162" s="184" t="s">
        <v>635</v>
      </c>
      <c r="E162" s="33">
        <v>2015</v>
      </c>
      <c r="F162" s="198">
        <v>32000</v>
      </c>
      <c r="G162" s="198"/>
      <c r="H162" s="198" t="s">
        <v>631</v>
      </c>
      <c r="I162" s="96" t="s">
        <v>530</v>
      </c>
      <c r="J162" s="198">
        <v>1700</v>
      </c>
      <c r="K162" s="98" t="s">
        <v>632</v>
      </c>
      <c r="L162" s="93" t="s">
        <v>526</v>
      </c>
      <c r="M162" s="211" t="s">
        <v>578</v>
      </c>
      <c r="N162" s="93"/>
    </row>
    <row r="163" spans="1:14" s="6" customFormat="1" ht="66" customHeight="1">
      <c r="A163" s="15">
        <v>6</v>
      </c>
      <c r="B163" s="41" t="s">
        <v>636</v>
      </c>
      <c r="C163" s="27" t="s">
        <v>40</v>
      </c>
      <c r="D163" s="184" t="s">
        <v>637</v>
      </c>
      <c r="E163" s="33">
        <v>2015</v>
      </c>
      <c r="F163" s="198">
        <v>30000</v>
      </c>
      <c r="G163" s="198"/>
      <c r="H163" s="198" t="s">
        <v>638</v>
      </c>
      <c r="I163" s="96" t="s">
        <v>530</v>
      </c>
      <c r="J163" s="198">
        <v>1000</v>
      </c>
      <c r="K163" s="98" t="s">
        <v>639</v>
      </c>
      <c r="L163" s="93" t="s">
        <v>526</v>
      </c>
      <c r="M163" s="211" t="s">
        <v>578</v>
      </c>
      <c r="N163" s="188" t="s">
        <v>533</v>
      </c>
    </row>
    <row r="164" spans="1:14" s="6" customFormat="1" ht="66.75" customHeight="1">
      <c r="A164" s="15">
        <v>7</v>
      </c>
      <c r="B164" s="41" t="s">
        <v>640</v>
      </c>
      <c r="C164" s="27" t="s">
        <v>40</v>
      </c>
      <c r="D164" s="40" t="s">
        <v>641</v>
      </c>
      <c r="E164" s="33">
        <v>2015</v>
      </c>
      <c r="F164" s="198">
        <v>30000</v>
      </c>
      <c r="G164" s="25"/>
      <c r="H164" s="25" t="s">
        <v>642</v>
      </c>
      <c r="I164" s="96" t="s">
        <v>530</v>
      </c>
      <c r="J164" s="198">
        <v>1500</v>
      </c>
      <c r="K164" s="98" t="s">
        <v>643</v>
      </c>
      <c r="L164" s="93" t="s">
        <v>552</v>
      </c>
      <c r="M164" s="211" t="s">
        <v>578</v>
      </c>
      <c r="N164" s="93"/>
    </row>
    <row r="165" spans="1:14" s="6" customFormat="1" ht="49.5" customHeight="1">
      <c r="A165" s="15">
        <v>8</v>
      </c>
      <c r="B165" s="41" t="s">
        <v>644</v>
      </c>
      <c r="C165" s="27" t="s">
        <v>40</v>
      </c>
      <c r="D165" s="184" t="s">
        <v>645</v>
      </c>
      <c r="E165" s="33">
        <v>2015</v>
      </c>
      <c r="F165" s="198">
        <v>3000</v>
      </c>
      <c r="G165" s="198"/>
      <c r="H165" s="198" t="s">
        <v>646</v>
      </c>
      <c r="I165" s="96" t="s">
        <v>647</v>
      </c>
      <c r="J165" s="198">
        <v>500</v>
      </c>
      <c r="K165" s="98" t="s">
        <v>648</v>
      </c>
      <c r="L165" s="93" t="s">
        <v>519</v>
      </c>
      <c r="M165" s="211" t="s">
        <v>578</v>
      </c>
      <c r="N165" s="93"/>
    </row>
    <row r="166" spans="1:14" s="6" customFormat="1" ht="69" customHeight="1">
      <c r="A166" s="15">
        <v>9</v>
      </c>
      <c r="B166" s="41" t="s">
        <v>649</v>
      </c>
      <c r="C166" s="27" t="s">
        <v>40</v>
      </c>
      <c r="D166" s="184" t="s">
        <v>650</v>
      </c>
      <c r="E166" s="33">
        <v>2015</v>
      </c>
      <c r="F166" s="198">
        <v>5000</v>
      </c>
      <c r="G166" s="198"/>
      <c r="H166" s="198" t="s">
        <v>651</v>
      </c>
      <c r="I166" s="96" t="s">
        <v>530</v>
      </c>
      <c r="J166" s="198">
        <v>500</v>
      </c>
      <c r="K166" s="98" t="s">
        <v>652</v>
      </c>
      <c r="L166" s="93" t="s">
        <v>526</v>
      </c>
      <c r="M166" s="211" t="s">
        <v>578</v>
      </c>
      <c r="N166" s="93"/>
    </row>
    <row r="167" spans="1:14" s="6" customFormat="1" ht="66.75" customHeight="1">
      <c r="A167" s="15">
        <v>10</v>
      </c>
      <c r="B167" s="79" t="s">
        <v>653</v>
      </c>
      <c r="C167" s="27" t="s">
        <v>40</v>
      </c>
      <c r="D167" s="184" t="s">
        <v>654</v>
      </c>
      <c r="E167" s="33">
        <v>2015</v>
      </c>
      <c r="F167" s="198">
        <v>5000</v>
      </c>
      <c r="G167" s="198"/>
      <c r="H167" s="198" t="s">
        <v>655</v>
      </c>
      <c r="I167" s="96" t="s">
        <v>530</v>
      </c>
      <c r="J167" s="198">
        <v>1000</v>
      </c>
      <c r="K167" s="98" t="s">
        <v>652</v>
      </c>
      <c r="L167" s="93" t="s">
        <v>526</v>
      </c>
      <c r="M167" s="211" t="s">
        <v>578</v>
      </c>
      <c r="N167" s="93"/>
    </row>
    <row r="168" spans="1:14" s="6" customFormat="1" ht="66" customHeight="1">
      <c r="A168" s="15">
        <v>11</v>
      </c>
      <c r="B168" s="41" t="s">
        <v>656</v>
      </c>
      <c r="C168" s="27" t="s">
        <v>40</v>
      </c>
      <c r="D168" s="184" t="s">
        <v>645</v>
      </c>
      <c r="E168" s="33">
        <v>2015</v>
      </c>
      <c r="F168" s="198">
        <v>16000</v>
      </c>
      <c r="G168" s="198"/>
      <c r="H168" s="198" t="s">
        <v>646</v>
      </c>
      <c r="I168" s="96" t="s">
        <v>657</v>
      </c>
      <c r="J168" s="198">
        <v>1600</v>
      </c>
      <c r="K168" s="98" t="s">
        <v>658</v>
      </c>
      <c r="L168" s="93" t="s">
        <v>519</v>
      </c>
      <c r="M168" s="211" t="s">
        <v>578</v>
      </c>
      <c r="N168" s="93"/>
    </row>
    <row r="169" spans="1:14" s="6" customFormat="1" ht="33.75" customHeight="1">
      <c r="A169" s="200"/>
      <c r="B169" s="201" t="s">
        <v>659</v>
      </c>
      <c r="C169" s="200"/>
      <c r="D169" s="200"/>
      <c r="E169" s="200"/>
      <c r="F169" s="200">
        <v>47320</v>
      </c>
      <c r="G169" s="200">
        <v>6110</v>
      </c>
      <c r="H169" s="200"/>
      <c r="I169" s="214"/>
      <c r="J169" s="200">
        <v>12960</v>
      </c>
      <c r="K169" s="215"/>
      <c r="L169" s="216"/>
      <c r="M169" s="193"/>
      <c r="N169" s="212"/>
    </row>
    <row r="170" spans="1:14" s="6" customFormat="1" ht="14.25">
      <c r="A170" s="130"/>
      <c r="B170" s="73" t="s">
        <v>660</v>
      </c>
      <c r="C170" s="130"/>
      <c r="D170" s="130"/>
      <c r="E170" s="130"/>
      <c r="F170" s="130">
        <f aca="true" t="shared" si="24" ref="F170:H170">SUM(F171:F173)</f>
        <v>17320</v>
      </c>
      <c r="G170" s="130">
        <f t="shared" si="24"/>
        <v>6110</v>
      </c>
      <c r="H170" s="130"/>
      <c r="I170" s="130"/>
      <c r="J170" s="130">
        <f>SUM(J171:J173)</f>
        <v>9960</v>
      </c>
      <c r="K170" s="217"/>
      <c r="L170" s="95"/>
      <c r="M170" s="93"/>
      <c r="N170" s="93"/>
    </row>
    <row r="171" spans="1:14" s="6" customFormat="1" ht="48">
      <c r="A171" s="33">
        <v>1</v>
      </c>
      <c r="B171" s="26" t="s">
        <v>661</v>
      </c>
      <c r="C171" s="33" t="s">
        <v>24</v>
      </c>
      <c r="D171" s="69" t="s">
        <v>662</v>
      </c>
      <c r="E171" s="33" t="s">
        <v>26</v>
      </c>
      <c r="F171" s="27">
        <v>5960</v>
      </c>
      <c r="G171" s="33">
        <v>3000</v>
      </c>
      <c r="H171" s="33" t="s">
        <v>663</v>
      </c>
      <c r="I171" s="218" t="s">
        <v>664</v>
      </c>
      <c r="J171" s="33">
        <v>2960</v>
      </c>
      <c r="K171" s="40" t="s">
        <v>665</v>
      </c>
      <c r="L171" s="93" t="s">
        <v>519</v>
      </c>
      <c r="M171" s="93" t="s">
        <v>519</v>
      </c>
      <c r="N171" s="93" t="s">
        <v>520</v>
      </c>
    </row>
    <row r="172" spans="1:14" s="6" customFormat="1" ht="48">
      <c r="A172" s="33">
        <v>2</v>
      </c>
      <c r="B172" s="26" t="s">
        <v>666</v>
      </c>
      <c r="C172" s="33" t="s">
        <v>24</v>
      </c>
      <c r="D172" s="69" t="s">
        <v>667</v>
      </c>
      <c r="E172" s="33" t="s">
        <v>26</v>
      </c>
      <c r="F172" s="27">
        <v>5360</v>
      </c>
      <c r="G172" s="33">
        <v>1360</v>
      </c>
      <c r="H172" s="33" t="s">
        <v>668</v>
      </c>
      <c r="I172" s="96" t="s">
        <v>669</v>
      </c>
      <c r="J172" s="33">
        <v>4000</v>
      </c>
      <c r="K172" s="40" t="s">
        <v>665</v>
      </c>
      <c r="L172" s="93" t="s">
        <v>519</v>
      </c>
      <c r="M172" s="93" t="s">
        <v>519</v>
      </c>
      <c r="N172" s="93"/>
    </row>
    <row r="173" spans="1:14" s="6" customFormat="1" ht="48">
      <c r="A173" s="33">
        <v>3</v>
      </c>
      <c r="B173" s="26" t="s">
        <v>670</v>
      </c>
      <c r="C173" s="33" t="s">
        <v>24</v>
      </c>
      <c r="D173" s="32" t="s">
        <v>671</v>
      </c>
      <c r="E173" s="33" t="s">
        <v>26</v>
      </c>
      <c r="F173" s="27">
        <v>6000</v>
      </c>
      <c r="G173" s="33">
        <v>1750</v>
      </c>
      <c r="H173" s="33" t="s">
        <v>672</v>
      </c>
      <c r="I173" s="96" t="s">
        <v>669</v>
      </c>
      <c r="J173" s="33">
        <v>3000</v>
      </c>
      <c r="K173" s="40" t="s">
        <v>665</v>
      </c>
      <c r="L173" s="93" t="s">
        <v>519</v>
      </c>
      <c r="M173" s="93" t="s">
        <v>519</v>
      </c>
      <c r="N173" s="93"/>
    </row>
    <row r="174" spans="1:14" s="6" customFormat="1" ht="14.25">
      <c r="A174" s="130"/>
      <c r="B174" s="73" t="s">
        <v>147</v>
      </c>
      <c r="C174" s="130"/>
      <c r="D174" s="130"/>
      <c r="E174" s="130"/>
      <c r="F174" s="130">
        <f>F175</f>
        <v>30000</v>
      </c>
      <c r="G174" s="130"/>
      <c r="H174" s="130"/>
      <c r="I174" s="130"/>
      <c r="J174" s="130">
        <f>J175</f>
        <v>3000</v>
      </c>
      <c r="K174" s="217"/>
      <c r="L174" s="93"/>
      <c r="M174" s="93"/>
      <c r="N174" s="93"/>
    </row>
    <row r="175" spans="1:14" s="6" customFormat="1" ht="60">
      <c r="A175" s="33">
        <v>1</v>
      </c>
      <c r="B175" s="197" t="s">
        <v>673</v>
      </c>
      <c r="C175" s="27" t="s">
        <v>40</v>
      </c>
      <c r="D175" s="69" t="s">
        <v>674</v>
      </c>
      <c r="E175" s="33">
        <v>2015</v>
      </c>
      <c r="F175" s="198">
        <v>30000</v>
      </c>
      <c r="G175" s="198"/>
      <c r="H175" s="198" t="s">
        <v>675</v>
      </c>
      <c r="I175" s="96" t="s">
        <v>530</v>
      </c>
      <c r="J175" s="198">
        <v>3000</v>
      </c>
      <c r="K175" s="98" t="s">
        <v>676</v>
      </c>
      <c r="L175" s="93" t="s">
        <v>552</v>
      </c>
      <c r="M175" s="93" t="s">
        <v>519</v>
      </c>
      <c r="N175" s="93" t="s">
        <v>53</v>
      </c>
    </row>
    <row r="176" spans="1:14" s="6" customFormat="1" ht="24">
      <c r="A176" s="200"/>
      <c r="B176" s="201" t="s">
        <v>677</v>
      </c>
      <c r="C176" s="200"/>
      <c r="D176" s="200"/>
      <c r="E176" s="200"/>
      <c r="F176" s="200">
        <f aca="true" t="shared" si="25" ref="F176:H176">F177+F180</f>
        <v>18808</v>
      </c>
      <c r="G176" s="200">
        <f t="shared" si="25"/>
        <v>4340</v>
      </c>
      <c r="H176" s="200"/>
      <c r="I176" s="200"/>
      <c r="J176" s="200">
        <f>J177+J180</f>
        <v>8468</v>
      </c>
      <c r="K176" s="215"/>
      <c r="L176" s="193"/>
      <c r="M176" s="93"/>
      <c r="N176" s="193"/>
    </row>
    <row r="177" spans="1:14" s="6" customFormat="1" ht="14.25">
      <c r="A177" s="130"/>
      <c r="B177" s="73" t="s">
        <v>513</v>
      </c>
      <c r="C177" s="130"/>
      <c r="D177" s="130"/>
      <c r="E177" s="130"/>
      <c r="F177" s="130">
        <f aca="true" t="shared" si="26" ref="F177:H177">SUM(F178:F179)</f>
        <v>8808</v>
      </c>
      <c r="G177" s="130">
        <f t="shared" si="26"/>
        <v>4340</v>
      </c>
      <c r="H177" s="130"/>
      <c r="I177" s="130"/>
      <c r="J177" s="130">
        <f>SUM(J178:J179)</f>
        <v>4468</v>
      </c>
      <c r="K177" s="217"/>
      <c r="L177" s="93"/>
      <c r="M177" s="93"/>
      <c r="N177" s="189"/>
    </row>
    <row r="178" spans="1:14" s="6" customFormat="1" ht="36">
      <c r="A178" s="33">
        <v>1</v>
      </c>
      <c r="B178" s="26" t="s">
        <v>678</v>
      </c>
      <c r="C178" s="33" t="s">
        <v>24</v>
      </c>
      <c r="D178" s="114" t="s">
        <v>679</v>
      </c>
      <c r="E178" s="33" t="s">
        <v>26</v>
      </c>
      <c r="F178" s="27">
        <v>5751</v>
      </c>
      <c r="G178" s="33">
        <v>2840</v>
      </c>
      <c r="H178" s="33" t="s">
        <v>680</v>
      </c>
      <c r="I178" s="96" t="s">
        <v>576</v>
      </c>
      <c r="J178" s="33">
        <v>2911</v>
      </c>
      <c r="K178" s="96" t="s">
        <v>665</v>
      </c>
      <c r="L178" s="93" t="s">
        <v>519</v>
      </c>
      <c r="M178" s="211"/>
      <c r="N178" s="93" t="s">
        <v>520</v>
      </c>
    </row>
    <row r="179" spans="1:14" s="6" customFormat="1" ht="36">
      <c r="A179" s="33">
        <v>2</v>
      </c>
      <c r="B179" s="41" t="s">
        <v>681</v>
      </c>
      <c r="C179" s="27" t="s">
        <v>24</v>
      </c>
      <c r="D179" s="69" t="s">
        <v>682</v>
      </c>
      <c r="E179" s="33">
        <v>2015</v>
      </c>
      <c r="F179" s="198">
        <v>3057</v>
      </c>
      <c r="G179" s="198">
        <v>1500</v>
      </c>
      <c r="H179" s="198" t="s">
        <v>683</v>
      </c>
      <c r="I179" s="96" t="s">
        <v>576</v>
      </c>
      <c r="J179" s="198">
        <v>1557</v>
      </c>
      <c r="K179" s="96" t="s">
        <v>665</v>
      </c>
      <c r="L179" s="219"/>
      <c r="M179" s="220"/>
      <c r="N179" s="93"/>
    </row>
    <row r="180" spans="1:14" s="6" customFormat="1" ht="14.25">
      <c r="A180" s="130"/>
      <c r="B180" s="73" t="s">
        <v>495</v>
      </c>
      <c r="C180" s="130"/>
      <c r="D180" s="130"/>
      <c r="E180" s="130"/>
      <c r="F180" s="130">
        <f aca="true" t="shared" si="27" ref="F180:H180">SUM(F181:F183)</f>
        <v>10000</v>
      </c>
      <c r="G180" s="130"/>
      <c r="H180" s="130"/>
      <c r="I180" s="130"/>
      <c r="J180" s="130">
        <f>SUM(J181:J183)</f>
        <v>4000</v>
      </c>
      <c r="K180" s="217"/>
      <c r="L180" s="93"/>
      <c r="M180" s="93"/>
      <c r="N180" s="188"/>
    </row>
    <row r="181" spans="1:14" s="6" customFormat="1" ht="48">
      <c r="A181" s="33">
        <v>1</v>
      </c>
      <c r="B181" s="197" t="s">
        <v>684</v>
      </c>
      <c r="C181" s="27" t="s">
        <v>40</v>
      </c>
      <c r="D181" s="69" t="s">
        <v>685</v>
      </c>
      <c r="E181" s="33">
        <v>2015</v>
      </c>
      <c r="F181" s="198">
        <v>5000</v>
      </c>
      <c r="G181" s="198"/>
      <c r="H181" s="198" t="s">
        <v>686</v>
      </c>
      <c r="I181" s="96" t="s">
        <v>576</v>
      </c>
      <c r="J181" s="198">
        <v>2000</v>
      </c>
      <c r="K181" s="96" t="s">
        <v>665</v>
      </c>
      <c r="L181" s="93" t="s">
        <v>519</v>
      </c>
      <c r="M181" s="93" t="s">
        <v>687</v>
      </c>
      <c r="N181" s="93" t="s">
        <v>520</v>
      </c>
    </row>
    <row r="182" spans="1:14" s="6" customFormat="1" ht="69" customHeight="1">
      <c r="A182" s="33">
        <v>2</v>
      </c>
      <c r="B182" s="68" t="s">
        <v>688</v>
      </c>
      <c r="C182" s="27" t="s">
        <v>40</v>
      </c>
      <c r="D182" s="69" t="s">
        <v>689</v>
      </c>
      <c r="E182" s="33">
        <v>2015</v>
      </c>
      <c r="F182" s="198">
        <v>1000</v>
      </c>
      <c r="G182" s="198"/>
      <c r="H182" s="198" t="s">
        <v>690</v>
      </c>
      <c r="I182" s="96" t="s">
        <v>530</v>
      </c>
      <c r="J182" s="198">
        <v>500</v>
      </c>
      <c r="K182" s="98" t="s">
        <v>691</v>
      </c>
      <c r="L182" s="93" t="s">
        <v>526</v>
      </c>
      <c r="M182" s="93" t="s">
        <v>45</v>
      </c>
      <c r="N182" s="93" t="s">
        <v>32</v>
      </c>
    </row>
    <row r="183" spans="1:14" s="6" customFormat="1" ht="57.75" customHeight="1">
      <c r="A183" s="33">
        <v>3</v>
      </c>
      <c r="B183" s="197" t="s">
        <v>692</v>
      </c>
      <c r="C183" s="27" t="s">
        <v>40</v>
      </c>
      <c r="D183" s="69" t="s">
        <v>693</v>
      </c>
      <c r="E183" s="33">
        <v>2015</v>
      </c>
      <c r="F183" s="198">
        <v>4000</v>
      </c>
      <c r="G183" s="198"/>
      <c r="H183" s="198" t="s">
        <v>675</v>
      </c>
      <c r="I183" s="96" t="s">
        <v>530</v>
      </c>
      <c r="J183" s="198">
        <v>1500</v>
      </c>
      <c r="K183" s="98" t="s">
        <v>676</v>
      </c>
      <c r="L183" s="93" t="s">
        <v>552</v>
      </c>
      <c r="M183" s="93" t="s">
        <v>519</v>
      </c>
      <c r="N183" s="93" t="s">
        <v>520</v>
      </c>
    </row>
    <row r="184" spans="1:235" s="3" customFormat="1" ht="30.75" customHeight="1">
      <c r="A184" s="202" t="s">
        <v>694</v>
      </c>
      <c r="B184" s="203" t="s">
        <v>695</v>
      </c>
      <c r="C184" s="166"/>
      <c r="D184" s="202"/>
      <c r="E184" s="204"/>
      <c r="F184" s="166">
        <f aca="true" t="shared" si="28" ref="F184:J184">F187+F199+F203</f>
        <v>186675.8</v>
      </c>
      <c r="G184" s="166">
        <f t="shared" si="28"/>
        <v>5500</v>
      </c>
      <c r="H184" s="166"/>
      <c r="I184" s="166"/>
      <c r="J184" s="166">
        <f t="shared" si="28"/>
        <v>120061.8</v>
      </c>
      <c r="K184" s="221"/>
      <c r="L184" s="109"/>
      <c r="M184" s="222"/>
      <c r="N184" s="119"/>
      <c r="O184" s="97"/>
      <c r="P184" s="97"/>
      <c r="Q184" s="122"/>
      <c r="R184" s="122"/>
      <c r="S184" s="12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102"/>
      <c r="IA184" s="102"/>
    </row>
    <row r="185" spans="1:235" s="2" customFormat="1" ht="30.75" customHeight="1">
      <c r="A185" s="60"/>
      <c r="B185" s="63" t="s">
        <v>696</v>
      </c>
      <c r="C185" s="130"/>
      <c r="D185" s="65"/>
      <c r="E185" s="74"/>
      <c r="F185" s="130">
        <f aca="true" t="shared" si="29" ref="F185:J185">F188+F204</f>
        <v>9633</v>
      </c>
      <c r="G185" s="130">
        <f t="shared" si="29"/>
        <v>5500</v>
      </c>
      <c r="H185" s="130"/>
      <c r="I185" s="130"/>
      <c r="J185" s="130">
        <f t="shared" si="29"/>
        <v>4133</v>
      </c>
      <c r="K185" s="114"/>
      <c r="L185" s="109"/>
      <c r="M185" s="222"/>
      <c r="N185" s="119"/>
      <c r="O185" s="88"/>
      <c r="P185" s="88"/>
      <c r="Q185" s="123"/>
      <c r="R185" s="123"/>
      <c r="S185" s="123"/>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row>
    <row r="186" spans="1:235" s="2" customFormat="1" ht="30.75" customHeight="1">
      <c r="A186" s="60"/>
      <c r="B186" s="63" t="s">
        <v>697</v>
      </c>
      <c r="C186" s="130"/>
      <c r="D186" s="65"/>
      <c r="E186" s="74"/>
      <c r="F186" s="130">
        <f aca="true" t="shared" si="30" ref="F186:J186">F190+F200+F206</f>
        <v>177042.8</v>
      </c>
      <c r="G186" s="130">
        <f t="shared" si="30"/>
        <v>0</v>
      </c>
      <c r="H186" s="130"/>
      <c r="I186" s="130"/>
      <c r="J186" s="130">
        <f t="shared" si="30"/>
        <v>115928.8</v>
      </c>
      <c r="K186" s="114"/>
      <c r="L186" s="109"/>
      <c r="M186" s="222"/>
      <c r="N186" s="119"/>
      <c r="O186" s="88"/>
      <c r="P186" s="88"/>
      <c r="Q186" s="123"/>
      <c r="R186" s="123"/>
      <c r="S186" s="123"/>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row>
    <row r="187" spans="1:235" s="7" customFormat="1" ht="30.75" customHeight="1">
      <c r="A187" s="205"/>
      <c r="B187" s="206" t="s">
        <v>698</v>
      </c>
      <c r="C187" s="200"/>
      <c r="D187" s="205"/>
      <c r="E187" s="207"/>
      <c r="F187" s="200">
        <f aca="true" t="shared" si="31" ref="F187:J187">F188+F190</f>
        <v>31683</v>
      </c>
      <c r="G187" s="200">
        <f t="shared" si="31"/>
        <v>2500</v>
      </c>
      <c r="H187" s="200"/>
      <c r="I187" s="200"/>
      <c r="J187" s="200">
        <f t="shared" si="31"/>
        <v>11083</v>
      </c>
      <c r="K187" s="223"/>
      <c r="L187" s="224"/>
      <c r="M187" s="225"/>
      <c r="N187" s="226"/>
      <c r="O187" s="227"/>
      <c r="P187" s="227"/>
      <c r="Q187" s="231"/>
      <c r="R187" s="231"/>
      <c r="S187" s="231"/>
      <c r="T187" s="232"/>
      <c r="U187" s="232"/>
      <c r="V187" s="232"/>
      <c r="W187" s="232"/>
      <c r="X187" s="232"/>
      <c r="Y187" s="232"/>
      <c r="Z187" s="23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2"/>
      <c r="AY187" s="232"/>
      <c r="AZ187" s="232"/>
      <c r="BA187" s="232"/>
      <c r="BB187" s="232"/>
      <c r="BC187" s="232"/>
      <c r="BD187" s="232"/>
      <c r="BE187" s="232"/>
      <c r="BF187" s="232"/>
      <c r="BG187" s="232"/>
      <c r="BH187" s="232"/>
      <c r="BI187" s="232"/>
      <c r="BJ187" s="232"/>
      <c r="BK187" s="232"/>
      <c r="BL187" s="232"/>
      <c r="BM187" s="232"/>
      <c r="BN187" s="232"/>
      <c r="BO187" s="232"/>
      <c r="BP187" s="232"/>
      <c r="BQ187" s="232"/>
      <c r="BR187" s="232"/>
      <c r="BS187" s="232"/>
      <c r="BT187" s="232"/>
      <c r="BU187" s="232"/>
      <c r="BV187" s="232"/>
      <c r="BW187" s="232"/>
      <c r="BX187" s="232"/>
      <c r="BY187" s="232"/>
      <c r="BZ187" s="232"/>
      <c r="CA187" s="232"/>
      <c r="CB187" s="232"/>
      <c r="CC187" s="232"/>
      <c r="CD187" s="232"/>
      <c r="CE187" s="232"/>
      <c r="CF187" s="232"/>
      <c r="CG187" s="232"/>
      <c r="CH187" s="232"/>
      <c r="CI187" s="232"/>
      <c r="CJ187" s="232"/>
      <c r="CK187" s="232"/>
      <c r="CL187" s="232"/>
      <c r="CM187" s="232"/>
      <c r="CN187" s="232"/>
      <c r="CO187" s="232"/>
      <c r="CP187" s="232"/>
      <c r="CQ187" s="232"/>
      <c r="CR187" s="232"/>
      <c r="CS187" s="232"/>
      <c r="CT187" s="232"/>
      <c r="CU187" s="232"/>
      <c r="CV187" s="232"/>
      <c r="CW187" s="232"/>
      <c r="CX187" s="232"/>
      <c r="CY187" s="232"/>
      <c r="CZ187" s="232"/>
      <c r="DA187" s="232"/>
      <c r="DB187" s="232"/>
      <c r="DC187" s="232"/>
      <c r="DD187" s="232"/>
      <c r="DE187" s="232"/>
      <c r="DF187" s="232"/>
      <c r="DG187" s="232"/>
      <c r="DH187" s="232"/>
      <c r="DI187" s="232"/>
      <c r="DJ187" s="232"/>
      <c r="DK187" s="232"/>
      <c r="DL187" s="232"/>
      <c r="DM187" s="232"/>
      <c r="DN187" s="232"/>
      <c r="DO187" s="232"/>
      <c r="DP187" s="232"/>
      <c r="DQ187" s="232"/>
      <c r="DR187" s="232"/>
      <c r="DS187" s="232"/>
      <c r="DT187" s="232"/>
      <c r="DU187" s="232"/>
      <c r="DV187" s="232"/>
      <c r="DW187" s="232"/>
      <c r="DX187" s="232"/>
      <c r="DY187" s="232"/>
      <c r="DZ187" s="232"/>
      <c r="EA187" s="232"/>
      <c r="EB187" s="232"/>
      <c r="EC187" s="232"/>
      <c r="ED187" s="232"/>
      <c r="EE187" s="232"/>
      <c r="EF187" s="232"/>
      <c r="EG187" s="232"/>
      <c r="EH187" s="232"/>
      <c r="EI187" s="232"/>
      <c r="EJ187" s="232"/>
      <c r="EK187" s="232"/>
      <c r="EL187" s="232"/>
      <c r="EM187" s="232"/>
      <c r="EN187" s="232"/>
      <c r="EO187" s="232"/>
      <c r="EP187" s="232"/>
      <c r="EQ187" s="232"/>
      <c r="ER187" s="232"/>
      <c r="ES187" s="232"/>
      <c r="ET187" s="232"/>
      <c r="EU187" s="232"/>
      <c r="EV187" s="232"/>
      <c r="EW187" s="232"/>
      <c r="EX187" s="232"/>
      <c r="EY187" s="232"/>
      <c r="EZ187" s="232"/>
      <c r="FA187" s="232"/>
      <c r="FB187" s="232"/>
      <c r="FC187" s="232"/>
      <c r="FD187" s="232"/>
      <c r="FE187" s="232"/>
      <c r="FF187" s="232"/>
      <c r="FG187" s="232"/>
      <c r="FH187" s="232"/>
      <c r="FI187" s="232"/>
      <c r="FJ187" s="232"/>
      <c r="FK187" s="232"/>
      <c r="FL187" s="232"/>
      <c r="FM187" s="232"/>
      <c r="FN187" s="232"/>
      <c r="FO187" s="232"/>
      <c r="FP187" s="232"/>
      <c r="FQ187" s="232"/>
      <c r="FR187" s="232"/>
      <c r="FS187" s="232"/>
      <c r="FT187" s="232"/>
      <c r="FU187" s="232"/>
      <c r="FV187" s="232"/>
      <c r="FW187" s="232"/>
      <c r="FX187" s="232"/>
      <c r="FY187" s="232"/>
      <c r="FZ187" s="232"/>
      <c r="GA187" s="232"/>
      <c r="GB187" s="232"/>
      <c r="GC187" s="232"/>
      <c r="GD187" s="232"/>
      <c r="GE187" s="232"/>
      <c r="GF187" s="232"/>
      <c r="GG187" s="232"/>
      <c r="GH187" s="232"/>
      <c r="GI187" s="232"/>
      <c r="GJ187" s="232"/>
      <c r="GK187" s="232"/>
      <c r="GL187" s="232"/>
      <c r="GM187" s="232"/>
      <c r="GN187" s="232"/>
      <c r="GO187" s="232"/>
      <c r="GP187" s="232"/>
      <c r="GQ187" s="232"/>
      <c r="GR187" s="232"/>
      <c r="GS187" s="232"/>
      <c r="GT187" s="232"/>
      <c r="GU187" s="232"/>
      <c r="GV187" s="232"/>
      <c r="GW187" s="232"/>
      <c r="GX187" s="232"/>
      <c r="GY187" s="232"/>
      <c r="GZ187" s="232"/>
      <c r="HA187" s="232"/>
      <c r="HB187" s="232"/>
      <c r="HC187" s="232"/>
      <c r="HD187" s="232"/>
      <c r="HE187" s="232"/>
      <c r="HF187" s="232"/>
      <c r="HG187" s="232"/>
      <c r="HH187" s="232"/>
      <c r="HI187" s="232"/>
      <c r="HJ187" s="232"/>
      <c r="HK187" s="232"/>
      <c r="HL187" s="232"/>
      <c r="HM187" s="232"/>
      <c r="HN187" s="232"/>
      <c r="HO187" s="232"/>
      <c r="HP187" s="232"/>
      <c r="HQ187" s="232"/>
      <c r="HR187" s="232"/>
      <c r="HS187" s="232"/>
      <c r="HT187" s="232"/>
      <c r="HU187" s="232"/>
      <c r="HV187" s="232"/>
      <c r="HW187" s="232"/>
      <c r="HX187" s="232"/>
      <c r="HY187" s="232"/>
      <c r="HZ187" s="232"/>
      <c r="IA187" s="232"/>
    </row>
    <row r="188" spans="1:235" s="2" customFormat="1" ht="30.75" customHeight="1">
      <c r="A188" s="65"/>
      <c r="B188" s="63" t="s">
        <v>699</v>
      </c>
      <c r="C188" s="130"/>
      <c r="D188" s="65"/>
      <c r="E188" s="74"/>
      <c r="F188" s="130">
        <f aca="true" t="shared" si="32" ref="F188:J188">F189</f>
        <v>3633</v>
      </c>
      <c r="G188" s="130">
        <f t="shared" si="32"/>
        <v>2500</v>
      </c>
      <c r="H188" s="130"/>
      <c r="I188" s="130"/>
      <c r="J188" s="130">
        <f t="shared" si="32"/>
        <v>1133</v>
      </c>
      <c r="K188" s="114"/>
      <c r="L188" s="109"/>
      <c r="M188" s="222"/>
      <c r="N188" s="119"/>
      <c r="O188" s="88"/>
      <c r="P188" s="88"/>
      <c r="Q188" s="123"/>
      <c r="R188" s="123"/>
      <c r="S188" s="123"/>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row>
    <row r="189" spans="1:235" s="2" customFormat="1" ht="42.75" customHeight="1">
      <c r="A189" s="60">
        <v>1</v>
      </c>
      <c r="B189" s="68" t="s">
        <v>700</v>
      </c>
      <c r="C189" s="32" t="s">
        <v>24</v>
      </c>
      <c r="D189" s="32"/>
      <c r="E189" s="32" t="s">
        <v>167</v>
      </c>
      <c r="F189" s="32">
        <v>3633</v>
      </c>
      <c r="G189" s="32">
        <v>2500</v>
      </c>
      <c r="H189" s="32" t="s">
        <v>701</v>
      </c>
      <c r="I189" s="59"/>
      <c r="J189" s="32">
        <v>1133</v>
      </c>
      <c r="K189" s="114"/>
      <c r="L189" s="109" t="s">
        <v>702</v>
      </c>
      <c r="M189" s="222" t="s">
        <v>703</v>
      </c>
      <c r="N189" s="228" t="s">
        <v>395</v>
      </c>
      <c r="O189" s="88"/>
      <c r="P189" s="88"/>
      <c r="Q189" s="123"/>
      <c r="R189" s="123"/>
      <c r="S189" s="123"/>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row>
    <row r="190" spans="1:235" s="2" customFormat="1" ht="30.75" customHeight="1">
      <c r="A190" s="60"/>
      <c r="B190" s="63" t="s">
        <v>704</v>
      </c>
      <c r="C190" s="65"/>
      <c r="D190" s="65"/>
      <c r="E190" s="65"/>
      <c r="F190" s="65">
        <f>SUM(F191:F198)</f>
        <v>28050</v>
      </c>
      <c r="G190" s="65"/>
      <c r="H190" s="65"/>
      <c r="I190" s="65"/>
      <c r="J190" s="65">
        <f>SUM(J191:J198)</f>
        <v>9950</v>
      </c>
      <c r="K190" s="114"/>
      <c r="L190" s="109"/>
      <c r="M190" s="229"/>
      <c r="N190" s="119"/>
      <c r="O190" s="88"/>
      <c r="P190" s="88"/>
      <c r="Q190" s="123"/>
      <c r="R190" s="123"/>
      <c r="S190" s="123"/>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row>
    <row r="191" spans="1:235" s="2" customFormat="1" ht="57" customHeight="1">
      <c r="A191" s="208">
        <v>1</v>
      </c>
      <c r="B191" s="79" t="s">
        <v>705</v>
      </c>
      <c r="C191" s="80" t="s">
        <v>40</v>
      </c>
      <c r="D191" s="81" t="s">
        <v>706</v>
      </c>
      <c r="E191" s="69" t="s">
        <v>188</v>
      </c>
      <c r="F191" s="80">
        <v>12000</v>
      </c>
      <c r="G191" s="80"/>
      <c r="H191" s="66" t="s">
        <v>707</v>
      </c>
      <c r="I191" s="81" t="s">
        <v>708</v>
      </c>
      <c r="J191" s="80">
        <v>2000</v>
      </c>
      <c r="K191" s="114" t="s">
        <v>709</v>
      </c>
      <c r="L191" s="119" t="s">
        <v>702</v>
      </c>
      <c r="M191" s="229" t="s">
        <v>710</v>
      </c>
      <c r="N191" s="230" t="s">
        <v>711</v>
      </c>
      <c r="O191" s="88"/>
      <c r="P191" s="88"/>
      <c r="Q191" s="123"/>
      <c r="R191" s="123"/>
      <c r="S191" s="123"/>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row>
    <row r="192" spans="1:235" s="2" customFormat="1" ht="42" customHeight="1">
      <c r="A192" s="209">
        <v>2</v>
      </c>
      <c r="B192" s="210" t="s">
        <v>712</v>
      </c>
      <c r="C192" s="32" t="s">
        <v>40</v>
      </c>
      <c r="D192" s="59" t="s">
        <v>713</v>
      </c>
      <c r="E192" s="69">
        <v>2015</v>
      </c>
      <c r="F192" s="32">
        <v>3800</v>
      </c>
      <c r="G192" s="32"/>
      <c r="H192" s="66" t="s">
        <v>707</v>
      </c>
      <c r="I192" s="59" t="s">
        <v>708</v>
      </c>
      <c r="J192" s="32">
        <v>1100</v>
      </c>
      <c r="K192" s="114" t="s">
        <v>709</v>
      </c>
      <c r="L192" s="109" t="s">
        <v>702</v>
      </c>
      <c r="M192" s="229" t="s">
        <v>714</v>
      </c>
      <c r="N192" s="119"/>
      <c r="O192" s="88"/>
      <c r="P192" s="88"/>
      <c r="Q192" s="123"/>
      <c r="R192" s="123"/>
      <c r="S192" s="123"/>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row>
    <row r="193" spans="1:235" s="2" customFormat="1" ht="57" customHeight="1">
      <c r="A193" s="60">
        <v>3</v>
      </c>
      <c r="B193" s="68" t="s">
        <v>715</v>
      </c>
      <c r="C193" s="60" t="s">
        <v>40</v>
      </c>
      <c r="D193" s="59" t="s">
        <v>716</v>
      </c>
      <c r="E193" s="69">
        <v>2015</v>
      </c>
      <c r="F193" s="60">
        <v>4500</v>
      </c>
      <c r="G193" s="60"/>
      <c r="H193" s="66" t="s">
        <v>707</v>
      </c>
      <c r="I193" s="59" t="s">
        <v>708</v>
      </c>
      <c r="J193" s="60">
        <v>1200</v>
      </c>
      <c r="K193" s="114" t="s">
        <v>709</v>
      </c>
      <c r="L193" s="109" t="s">
        <v>702</v>
      </c>
      <c r="M193" s="229" t="s">
        <v>717</v>
      </c>
      <c r="N193" s="119"/>
      <c r="O193" s="88"/>
      <c r="P193" s="88"/>
      <c r="Q193" s="123"/>
      <c r="R193" s="123"/>
      <c r="S193" s="123"/>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row>
    <row r="194" spans="1:235" s="2" customFormat="1" ht="42" customHeight="1">
      <c r="A194" s="60">
        <v>4</v>
      </c>
      <c r="B194" s="68" t="s">
        <v>718</v>
      </c>
      <c r="C194" s="60" t="s">
        <v>719</v>
      </c>
      <c r="D194" s="59" t="s">
        <v>720</v>
      </c>
      <c r="E194" s="69">
        <v>2015</v>
      </c>
      <c r="F194" s="60">
        <v>550</v>
      </c>
      <c r="G194" s="60"/>
      <c r="H194" s="66" t="s">
        <v>707</v>
      </c>
      <c r="I194" s="59" t="s">
        <v>708</v>
      </c>
      <c r="J194" s="60">
        <v>550</v>
      </c>
      <c r="K194" s="114" t="s">
        <v>721</v>
      </c>
      <c r="L194" s="109" t="s">
        <v>702</v>
      </c>
      <c r="M194" s="229" t="s">
        <v>722</v>
      </c>
      <c r="N194" s="119"/>
      <c r="O194" s="88"/>
      <c r="P194" s="88"/>
      <c r="Q194" s="123"/>
      <c r="R194" s="123"/>
      <c r="S194" s="123"/>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row>
    <row r="195" spans="1:235" s="2" customFormat="1" ht="90" customHeight="1">
      <c r="A195" s="60">
        <v>5</v>
      </c>
      <c r="B195" s="68" t="s">
        <v>723</v>
      </c>
      <c r="C195" s="60" t="s">
        <v>719</v>
      </c>
      <c r="D195" s="59" t="s">
        <v>724</v>
      </c>
      <c r="E195" s="69">
        <v>2015</v>
      </c>
      <c r="F195" s="66">
        <v>1600</v>
      </c>
      <c r="G195" s="66"/>
      <c r="H195" s="66" t="s">
        <v>707</v>
      </c>
      <c r="I195" s="59" t="s">
        <v>708</v>
      </c>
      <c r="J195" s="66">
        <v>1600</v>
      </c>
      <c r="K195" s="114" t="s">
        <v>709</v>
      </c>
      <c r="L195" s="109" t="s">
        <v>702</v>
      </c>
      <c r="M195" s="229" t="s">
        <v>725</v>
      </c>
      <c r="N195" s="119"/>
      <c r="O195" s="88"/>
      <c r="P195" s="88"/>
      <c r="Q195" s="123"/>
      <c r="R195" s="123"/>
      <c r="S195" s="123"/>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row>
    <row r="196" spans="1:235" s="2" customFormat="1" ht="72.75" customHeight="1">
      <c r="A196" s="60">
        <v>6</v>
      </c>
      <c r="B196" s="68" t="s">
        <v>726</v>
      </c>
      <c r="C196" s="60" t="s">
        <v>40</v>
      </c>
      <c r="D196" s="59" t="s">
        <v>727</v>
      </c>
      <c r="E196" s="69">
        <v>2015</v>
      </c>
      <c r="F196" s="66">
        <v>2300</v>
      </c>
      <c r="G196" s="66"/>
      <c r="H196" s="66" t="s">
        <v>707</v>
      </c>
      <c r="I196" s="59" t="s">
        <v>728</v>
      </c>
      <c r="J196" s="66">
        <v>2300</v>
      </c>
      <c r="K196" s="114" t="s">
        <v>729</v>
      </c>
      <c r="L196" s="109" t="s">
        <v>702</v>
      </c>
      <c r="M196" s="229" t="s">
        <v>730</v>
      </c>
      <c r="N196" s="119"/>
      <c r="O196" s="88"/>
      <c r="P196" s="88"/>
      <c r="Q196" s="123"/>
      <c r="R196" s="123"/>
      <c r="S196" s="123"/>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row>
    <row r="197" spans="1:235" s="2" customFormat="1" ht="78.75" customHeight="1">
      <c r="A197" s="60">
        <v>7</v>
      </c>
      <c r="B197" s="68" t="s">
        <v>731</v>
      </c>
      <c r="C197" s="60" t="s">
        <v>40</v>
      </c>
      <c r="D197" s="59" t="s">
        <v>732</v>
      </c>
      <c r="E197" s="69">
        <v>2015</v>
      </c>
      <c r="F197" s="66">
        <v>1200</v>
      </c>
      <c r="G197" s="66"/>
      <c r="H197" s="66" t="s">
        <v>733</v>
      </c>
      <c r="I197" s="59" t="s">
        <v>708</v>
      </c>
      <c r="J197" s="66">
        <v>1200</v>
      </c>
      <c r="K197" s="114" t="s">
        <v>734</v>
      </c>
      <c r="L197" s="109" t="s">
        <v>702</v>
      </c>
      <c r="M197" s="229" t="s">
        <v>735</v>
      </c>
      <c r="N197" s="119"/>
      <c r="O197" s="88"/>
      <c r="P197" s="88"/>
      <c r="Q197" s="123"/>
      <c r="R197" s="123"/>
      <c r="S197" s="123"/>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row>
    <row r="198" spans="1:235" s="2" customFormat="1" ht="61.5" customHeight="1">
      <c r="A198" s="32">
        <v>8</v>
      </c>
      <c r="B198" s="26" t="s">
        <v>736</v>
      </c>
      <c r="C198" s="194" t="s">
        <v>40</v>
      </c>
      <c r="D198" s="26" t="s">
        <v>737</v>
      </c>
      <c r="E198" s="33">
        <v>2015</v>
      </c>
      <c r="F198" s="27">
        <v>2100</v>
      </c>
      <c r="G198" s="15"/>
      <c r="H198" s="132" t="s">
        <v>738</v>
      </c>
      <c r="I198" s="32" t="s">
        <v>728</v>
      </c>
      <c r="J198" s="32"/>
      <c r="K198" s="96" t="s">
        <v>739</v>
      </c>
      <c r="L198" s="93" t="s">
        <v>740</v>
      </c>
      <c r="M198" s="93" t="s">
        <v>741</v>
      </c>
      <c r="N198" s="188" t="s">
        <v>409</v>
      </c>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row>
    <row r="199" spans="1:235" s="7" customFormat="1" ht="30.75" customHeight="1">
      <c r="A199" s="205"/>
      <c r="B199" s="201" t="s">
        <v>742</v>
      </c>
      <c r="C199" s="205"/>
      <c r="D199" s="214"/>
      <c r="E199" s="207"/>
      <c r="F199" s="233">
        <f aca="true" t="shared" si="33" ref="F199:J199">F200</f>
        <v>39250.8</v>
      </c>
      <c r="G199" s="233"/>
      <c r="H199" s="233"/>
      <c r="I199" s="233"/>
      <c r="J199" s="233">
        <f t="shared" si="33"/>
        <v>29236.8</v>
      </c>
      <c r="K199" s="223"/>
      <c r="L199" s="246"/>
      <c r="M199" s="225"/>
      <c r="N199" s="246"/>
      <c r="O199" s="227"/>
      <c r="P199" s="227"/>
      <c r="Q199" s="231"/>
      <c r="R199" s="231"/>
      <c r="S199" s="231"/>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232"/>
      <c r="BI199" s="232"/>
      <c r="BJ199" s="232"/>
      <c r="BK199" s="232"/>
      <c r="BL199" s="232"/>
      <c r="BM199" s="232"/>
      <c r="BN199" s="232"/>
      <c r="BO199" s="232"/>
      <c r="BP199" s="232"/>
      <c r="BQ199" s="232"/>
      <c r="BR199" s="232"/>
      <c r="BS199" s="232"/>
      <c r="BT199" s="232"/>
      <c r="BU199" s="232"/>
      <c r="BV199" s="232"/>
      <c r="BW199" s="232"/>
      <c r="BX199" s="232"/>
      <c r="BY199" s="232"/>
      <c r="BZ199" s="232"/>
      <c r="CA199" s="232"/>
      <c r="CB199" s="232"/>
      <c r="CC199" s="232"/>
      <c r="CD199" s="232"/>
      <c r="CE199" s="232"/>
      <c r="CF199" s="232"/>
      <c r="CG199" s="232"/>
      <c r="CH199" s="232"/>
      <c r="CI199" s="232"/>
      <c r="CJ199" s="232"/>
      <c r="CK199" s="232"/>
      <c r="CL199" s="232"/>
      <c r="CM199" s="232"/>
      <c r="CN199" s="232"/>
      <c r="CO199" s="232"/>
      <c r="CP199" s="232"/>
      <c r="CQ199" s="232"/>
      <c r="CR199" s="232"/>
      <c r="CS199" s="232"/>
      <c r="CT199" s="232"/>
      <c r="CU199" s="232"/>
      <c r="CV199" s="232"/>
      <c r="CW199" s="232"/>
      <c r="CX199" s="232"/>
      <c r="CY199" s="232"/>
      <c r="CZ199" s="232"/>
      <c r="DA199" s="232"/>
      <c r="DB199" s="232"/>
      <c r="DC199" s="232"/>
      <c r="DD199" s="232"/>
      <c r="DE199" s="232"/>
      <c r="DF199" s="232"/>
      <c r="DG199" s="232"/>
      <c r="DH199" s="232"/>
      <c r="DI199" s="232"/>
      <c r="DJ199" s="232"/>
      <c r="DK199" s="232"/>
      <c r="DL199" s="232"/>
      <c r="DM199" s="232"/>
      <c r="DN199" s="232"/>
      <c r="DO199" s="232"/>
      <c r="DP199" s="232"/>
      <c r="DQ199" s="232"/>
      <c r="DR199" s="232"/>
      <c r="DS199" s="232"/>
      <c r="DT199" s="232"/>
      <c r="DU199" s="232"/>
      <c r="DV199" s="232"/>
      <c r="DW199" s="232"/>
      <c r="DX199" s="232"/>
      <c r="DY199" s="232"/>
      <c r="DZ199" s="232"/>
      <c r="EA199" s="232"/>
      <c r="EB199" s="232"/>
      <c r="EC199" s="232"/>
      <c r="ED199" s="232"/>
      <c r="EE199" s="232"/>
      <c r="EF199" s="232"/>
      <c r="EG199" s="232"/>
      <c r="EH199" s="232"/>
      <c r="EI199" s="232"/>
      <c r="EJ199" s="232"/>
      <c r="EK199" s="232"/>
      <c r="EL199" s="232"/>
      <c r="EM199" s="232"/>
      <c r="EN199" s="232"/>
      <c r="EO199" s="232"/>
      <c r="EP199" s="232"/>
      <c r="EQ199" s="232"/>
      <c r="ER199" s="232"/>
      <c r="ES199" s="232"/>
      <c r="ET199" s="232"/>
      <c r="EU199" s="232"/>
      <c r="EV199" s="232"/>
      <c r="EW199" s="232"/>
      <c r="EX199" s="232"/>
      <c r="EY199" s="232"/>
      <c r="EZ199" s="232"/>
      <c r="FA199" s="232"/>
      <c r="FB199" s="232"/>
      <c r="FC199" s="232"/>
      <c r="FD199" s="232"/>
      <c r="FE199" s="232"/>
      <c r="FF199" s="232"/>
      <c r="FG199" s="232"/>
      <c r="FH199" s="232"/>
      <c r="FI199" s="232"/>
      <c r="FJ199" s="232"/>
      <c r="FK199" s="232"/>
      <c r="FL199" s="232"/>
      <c r="FM199" s="232"/>
      <c r="FN199" s="232"/>
      <c r="FO199" s="232"/>
      <c r="FP199" s="232"/>
      <c r="FQ199" s="232"/>
      <c r="FR199" s="232"/>
      <c r="FS199" s="232"/>
      <c r="FT199" s="232"/>
      <c r="FU199" s="232"/>
      <c r="FV199" s="232"/>
      <c r="FW199" s="232"/>
      <c r="FX199" s="232"/>
      <c r="FY199" s="232"/>
      <c r="FZ199" s="232"/>
      <c r="GA199" s="232"/>
      <c r="GB199" s="232"/>
      <c r="GC199" s="232"/>
      <c r="GD199" s="232"/>
      <c r="GE199" s="232"/>
      <c r="GF199" s="232"/>
      <c r="GG199" s="232"/>
      <c r="GH199" s="232"/>
      <c r="GI199" s="232"/>
      <c r="GJ199" s="232"/>
      <c r="GK199" s="232"/>
      <c r="GL199" s="232"/>
      <c r="GM199" s="232"/>
      <c r="GN199" s="232"/>
      <c r="GO199" s="232"/>
      <c r="GP199" s="232"/>
      <c r="GQ199" s="232"/>
      <c r="GR199" s="232"/>
      <c r="GS199" s="232"/>
      <c r="GT199" s="232"/>
      <c r="GU199" s="232"/>
      <c r="GV199" s="232"/>
      <c r="GW199" s="232"/>
      <c r="GX199" s="232"/>
      <c r="GY199" s="232"/>
      <c r="GZ199" s="232"/>
      <c r="HA199" s="232"/>
      <c r="HB199" s="232"/>
      <c r="HC199" s="232"/>
      <c r="HD199" s="232"/>
      <c r="HE199" s="232"/>
      <c r="HF199" s="232"/>
      <c r="HG199" s="232"/>
      <c r="HH199" s="232"/>
      <c r="HI199" s="232"/>
      <c r="HJ199" s="232"/>
      <c r="HK199" s="232"/>
      <c r="HL199" s="232"/>
      <c r="HM199" s="232"/>
      <c r="HN199" s="232"/>
      <c r="HO199" s="232"/>
      <c r="HP199" s="232"/>
      <c r="HQ199" s="232"/>
      <c r="HR199" s="232"/>
      <c r="HS199" s="232"/>
      <c r="HT199" s="232"/>
      <c r="HU199" s="232"/>
      <c r="HV199" s="232"/>
      <c r="HW199" s="232"/>
      <c r="HX199" s="232"/>
      <c r="HY199" s="232"/>
      <c r="HZ199" s="232"/>
      <c r="IA199" s="232"/>
    </row>
    <row r="200" spans="1:235" s="2" customFormat="1" ht="30.75" customHeight="1">
      <c r="A200" s="65"/>
      <c r="B200" s="73" t="s">
        <v>743</v>
      </c>
      <c r="C200" s="65"/>
      <c r="D200" s="234"/>
      <c r="E200" s="74"/>
      <c r="F200" s="235">
        <f aca="true" t="shared" si="34" ref="F200:J200">SUM(F201:F202)</f>
        <v>39250.8</v>
      </c>
      <c r="G200" s="235"/>
      <c r="H200" s="235"/>
      <c r="I200" s="235"/>
      <c r="J200" s="235">
        <f t="shared" si="34"/>
        <v>29236.8</v>
      </c>
      <c r="K200" s="114"/>
      <c r="L200" s="117"/>
      <c r="M200" s="222"/>
      <c r="N200" s="247"/>
      <c r="O200" s="88"/>
      <c r="P200" s="88"/>
      <c r="Q200" s="123"/>
      <c r="R200" s="123"/>
      <c r="S200" s="123"/>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row>
    <row r="201" spans="1:235" s="2" customFormat="1" ht="42" customHeight="1">
      <c r="A201" s="208">
        <v>1</v>
      </c>
      <c r="B201" s="68" t="s">
        <v>744</v>
      </c>
      <c r="C201" s="60" t="s">
        <v>40</v>
      </c>
      <c r="D201" s="59" t="s">
        <v>745</v>
      </c>
      <c r="E201" s="69">
        <v>2015</v>
      </c>
      <c r="F201" s="66">
        <v>17236.8</v>
      </c>
      <c r="G201" s="66"/>
      <c r="H201" s="66" t="s">
        <v>746</v>
      </c>
      <c r="I201" s="59" t="s">
        <v>747</v>
      </c>
      <c r="J201" s="66">
        <v>17236.8</v>
      </c>
      <c r="K201" s="114" t="s">
        <v>748</v>
      </c>
      <c r="L201" s="109" t="s">
        <v>702</v>
      </c>
      <c r="M201" s="229"/>
      <c r="N201" s="117" t="s">
        <v>395</v>
      </c>
      <c r="O201" s="88"/>
      <c r="P201" s="88"/>
      <c r="Q201" s="123"/>
      <c r="R201" s="123"/>
      <c r="S201" s="123"/>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row>
    <row r="202" spans="1:235" s="2" customFormat="1" ht="48" customHeight="1">
      <c r="A202" s="208">
        <v>2</v>
      </c>
      <c r="B202" s="68" t="s">
        <v>749</v>
      </c>
      <c r="C202" s="60" t="s">
        <v>40</v>
      </c>
      <c r="D202" s="59" t="s">
        <v>750</v>
      </c>
      <c r="E202" s="69" t="s">
        <v>188</v>
      </c>
      <c r="F202" s="66">
        <v>22014</v>
      </c>
      <c r="G202" s="66"/>
      <c r="H202" s="66" t="s">
        <v>746</v>
      </c>
      <c r="I202" s="59" t="s">
        <v>751</v>
      </c>
      <c r="J202" s="66">
        <v>12000</v>
      </c>
      <c r="K202" s="114" t="s">
        <v>748</v>
      </c>
      <c r="L202" s="109" t="s">
        <v>702</v>
      </c>
      <c r="M202" s="229"/>
      <c r="N202" s="117" t="s">
        <v>395</v>
      </c>
      <c r="O202" s="88"/>
      <c r="P202" s="88"/>
      <c r="Q202" s="123"/>
      <c r="R202" s="123"/>
      <c r="S202" s="123"/>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row>
    <row r="203" spans="1:235" s="7" customFormat="1" ht="30.75" customHeight="1">
      <c r="A203" s="205"/>
      <c r="B203" s="206" t="s">
        <v>752</v>
      </c>
      <c r="C203" s="200"/>
      <c r="D203" s="205"/>
      <c r="E203" s="207"/>
      <c r="F203" s="200">
        <f aca="true" t="shared" si="35" ref="F203:J203">F204+F206</f>
        <v>115742</v>
      </c>
      <c r="G203" s="200">
        <f t="shared" si="35"/>
        <v>3000</v>
      </c>
      <c r="H203" s="200"/>
      <c r="I203" s="200"/>
      <c r="J203" s="200">
        <f t="shared" si="35"/>
        <v>79742</v>
      </c>
      <c r="K203" s="223"/>
      <c r="L203" s="224"/>
      <c r="M203" s="225"/>
      <c r="N203" s="248"/>
      <c r="O203" s="227"/>
      <c r="P203" s="227"/>
      <c r="Q203" s="231"/>
      <c r="R203" s="231"/>
      <c r="S203" s="231"/>
      <c r="T203" s="232"/>
      <c r="U203" s="232"/>
      <c r="V203" s="232"/>
      <c r="W203" s="232"/>
      <c r="X203" s="232"/>
      <c r="Y203" s="232"/>
      <c r="Z203" s="232"/>
      <c r="AA203" s="232"/>
      <c r="AB203" s="232"/>
      <c r="AC203" s="232"/>
      <c r="AD203" s="232"/>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232"/>
      <c r="BG203" s="232"/>
      <c r="BH203" s="232"/>
      <c r="BI203" s="232"/>
      <c r="BJ203" s="232"/>
      <c r="BK203" s="232"/>
      <c r="BL203" s="232"/>
      <c r="BM203" s="232"/>
      <c r="BN203" s="232"/>
      <c r="BO203" s="232"/>
      <c r="BP203" s="232"/>
      <c r="BQ203" s="232"/>
      <c r="BR203" s="232"/>
      <c r="BS203" s="232"/>
      <c r="BT203" s="232"/>
      <c r="BU203" s="232"/>
      <c r="BV203" s="232"/>
      <c r="BW203" s="232"/>
      <c r="BX203" s="232"/>
      <c r="BY203" s="232"/>
      <c r="BZ203" s="232"/>
      <c r="CA203" s="232"/>
      <c r="CB203" s="232"/>
      <c r="CC203" s="232"/>
      <c r="CD203" s="232"/>
      <c r="CE203" s="232"/>
      <c r="CF203" s="232"/>
      <c r="CG203" s="232"/>
      <c r="CH203" s="232"/>
      <c r="CI203" s="232"/>
      <c r="CJ203" s="232"/>
      <c r="CK203" s="232"/>
      <c r="CL203" s="232"/>
      <c r="CM203" s="232"/>
      <c r="CN203" s="232"/>
      <c r="CO203" s="232"/>
      <c r="CP203" s="232"/>
      <c r="CQ203" s="232"/>
      <c r="CR203" s="232"/>
      <c r="CS203" s="232"/>
      <c r="CT203" s="232"/>
      <c r="CU203" s="232"/>
      <c r="CV203" s="232"/>
      <c r="CW203" s="232"/>
      <c r="CX203" s="232"/>
      <c r="CY203" s="232"/>
      <c r="CZ203" s="232"/>
      <c r="DA203" s="232"/>
      <c r="DB203" s="232"/>
      <c r="DC203" s="232"/>
      <c r="DD203" s="232"/>
      <c r="DE203" s="232"/>
      <c r="DF203" s="232"/>
      <c r="DG203" s="232"/>
      <c r="DH203" s="232"/>
      <c r="DI203" s="232"/>
      <c r="DJ203" s="232"/>
      <c r="DK203" s="232"/>
      <c r="DL203" s="232"/>
      <c r="DM203" s="232"/>
      <c r="DN203" s="232"/>
      <c r="DO203" s="232"/>
      <c r="DP203" s="232"/>
      <c r="DQ203" s="232"/>
      <c r="DR203" s="232"/>
      <c r="DS203" s="232"/>
      <c r="DT203" s="232"/>
      <c r="DU203" s="232"/>
      <c r="DV203" s="232"/>
      <c r="DW203" s="232"/>
      <c r="DX203" s="232"/>
      <c r="DY203" s="232"/>
      <c r="DZ203" s="232"/>
      <c r="EA203" s="232"/>
      <c r="EB203" s="232"/>
      <c r="EC203" s="232"/>
      <c r="ED203" s="232"/>
      <c r="EE203" s="232"/>
      <c r="EF203" s="232"/>
      <c r="EG203" s="232"/>
      <c r="EH203" s="232"/>
      <c r="EI203" s="232"/>
      <c r="EJ203" s="232"/>
      <c r="EK203" s="232"/>
      <c r="EL203" s="232"/>
      <c r="EM203" s="232"/>
      <c r="EN203" s="232"/>
      <c r="EO203" s="232"/>
      <c r="EP203" s="232"/>
      <c r="EQ203" s="232"/>
      <c r="ER203" s="232"/>
      <c r="ES203" s="232"/>
      <c r="ET203" s="232"/>
      <c r="EU203" s="232"/>
      <c r="EV203" s="232"/>
      <c r="EW203" s="232"/>
      <c r="EX203" s="232"/>
      <c r="EY203" s="232"/>
      <c r="EZ203" s="232"/>
      <c r="FA203" s="232"/>
      <c r="FB203" s="232"/>
      <c r="FC203" s="232"/>
      <c r="FD203" s="232"/>
      <c r="FE203" s="232"/>
      <c r="FF203" s="232"/>
      <c r="FG203" s="232"/>
      <c r="FH203" s="232"/>
      <c r="FI203" s="232"/>
      <c r="FJ203" s="232"/>
      <c r="FK203" s="232"/>
      <c r="FL203" s="232"/>
      <c r="FM203" s="232"/>
      <c r="FN203" s="232"/>
      <c r="FO203" s="232"/>
      <c r="FP203" s="232"/>
      <c r="FQ203" s="232"/>
      <c r="FR203" s="232"/>
      <c r="FS203" s="232"/>
      <c r="FT203" s="232"/>
      <c r="FU203" s="232"/>
      <c r="FV203" s="232"/>
      <c r="FW203" s="232"/>
      <c r="FX203" s="232"/>
      <c r="FY203" s="232"/>
      <c r="FZ203" s="232"/>
      <c r="GA203" s="232"/>
      <c r="GB203" s="232"/>
      <c r="GC203" s="232"/>
      <c r="GD203" s="232"/>
      <c r="GE203" s="232"/>
      <c r="GF203" s="232"/>
      <c r="GG203" s="232"/>
      <c r="GH203" s="232"/>
      <c r="GI203" s="232"/>
      <c r="GJ203" s="232"/>
      <c r="GK203" s="232"/>
      <c r="GL203" s="232"/>
      <c r="GM203" s="232"/>
      <c r="GN203" s="232"/>
      <c r="GO203" s="232"/>
      <c r="GP203" s="232"/>
      <c r="GQ203" s="232"/>
      <c r="GR203" s="232"/>
      <c r="GS203" s="232"/>
      <c r="GT203" s="232"/>
      <c r="GU203" s="232"/>
      <c r="GV203" s="232"/>
      <c r="GW203" s="232"/>
      <c r="GX203" s="232"/>
      <c r="GY203" s="232"/>
      <c r="GZ203" s="232"/>
      <c r="HA203" s="232"/>
      <c r="HB203" s="232"/>
      <c r="HC203" s="232"/>
      <c r="HD203" s="232"/>
      <c r="HE203" s="232"/>
      <c r="HF203" s="232"/>
      <c r="HG203" s="232"/>
      <c r="HH203" s="232"/>
      <c r="HI203" s="232"/>
      <c r="HJ203" s="232"/>
      <c r="HK203" s="232"/>
      <c r="HL203" s="232"/>
      <c r="HM203" s="232"/>
      <c r="HN203" s="232"/>
      <c r="HO203" s="232"/>
      <c r="HP203" s="232"/>
      <c r="HQ203" s="232"/>
      <c r="HR203" s="232"/>
      <c r="HS203" s="232"/>
      <c r="HT203" s="232"/>
      <c r="HU203" s="232"/>
      <c r="HV203" s="232"/>
      <c r="HW203" s="232"/>
      <c r="HX203" s="232"/>
      <c r="HY203" s="232"/>
      <c r="HZ203" s="232"/>
      <c r="IA203" s="232"/>
    </row>
    <row r="204" spans="1:235" s="2" customFormat="1" ht="22.5" customHeight="1">
      <c r="A204" s="65"/>
      <c r="B204" s="63" t="s">
        <v>137</v>
      </c>
      <c r="C204" s="130"/>
      <c r="D204" s="65"/>
      <c r="E204" s="74"/>
      <c r="F204" s="130">
        <f aca="true" t="shared" si="36" ref="F204:J204">F205</f>
        <v>6000</v>
      </c>
      <c r="G204" s="130">
        <f t="shared" si="36"/>
        <v>3000</v>
      </c>
      <c r="H204" s="130"/>
      <c r="I204" s="130"/>
      <c r="J204" s="130">
        <f t="shared" si="36"/>
        <v>3000</v>
      </c>
      <c r="K204" s="114"/>
      <c r="L204" s="109"/>
      <c r="M204" s="222"/>
      <c r="N204" s="119"/>
      <c r="O204" s="88"/>
      <c r="P204" s="88"/>
      <c r="Q204" s="123"/>
      <c r="R204" s="123"/>
      <c r="S204" s="123"/>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row>
    <row r="205" spans="1:235" s="2" customFormat="1" ht="90.75" customHeight="1">
      <c r="A205" s="60">
        <v>1</v>
      </c>
      <c r="B205" s="68" t="s">
        <v>753</v>
      </c>
      <c r="C205" s="32" t="s">
        <v>24</v>
      </c>
      <c r="D205" s="236" t="s">
        <v>754</v>
      </c>
      <c r="E205" s="69" t="s">
        <v>167</v>
      </c>
      <c r="F205" s="32">
        <v>6000</v>
      </c>
      <c r="G205" s="32">
        <v>3000</v>
      </c>
      <c r="H205" s="32" t="s">
        <v>755</v>
      </c>
      <c r="I205" s="59" t="s">
        <v>756</v>
      </c>
      <c r="J205" s="32">
        <v>3000</v>
      </c>
      <c r="K205" s="114" t="s">
        <v>757</v>
      </c>
      <c r="L205" s="109" t="s">
        <v>702</v>
      </c>
      <c r="M205" s="222" t="s">
        <v>758</v>
      </c>
      <c r="N205" s="119" t="s">
        <v>395</v>
      </c>
      <c r="O205" s="88"/>
      <c r="P205" s="88"/>
      <c r="Q205" s="123"/>
      <c r="R205" s="123"/>
      <c r="S205" s="123"/>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row>
    <row r="206" spans="1:235" s="2" customFormat="1" ht="30.75" customHeight="1">
      <c r="A206" s="65"/>
      <c r="B206" s="237" t="s">
        <v>759</v>
      </c>
      <c r="C206" s="130"/>
      <c r="D206" s="65"/>
      <c r="E206" s="74"/>
      <c r="F206" s="130">
        <f aca="true" t="shared" si="37" ref="F206:J206">SUM(F207:F211)</f>
        <v>109742</v>
      </c>
      <c r="G206" s="130"/>
      <c r="H206" s="130"/>
      <c r="I206" s="130"/>
      <c r="J206" s="130">
        <f t="shared" si="37"/>
        <v>76742</v>
      </c>
      <c r="K206" s="114"/>
      <c r="L206" s="109"/>
      <c r="M206" s="222"/>
      <c r="N206" s="119"/>
      <c r="O206" s="88"/>
      <c r="P206" s="88"/>
      <c r="Q206" s="123"/>
      <c r="R206" s="123"/>
      <c r="S206" s="123"/>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row>
    <row r="207" spans="1:235" s="2" customFormat="1" ht="30.75" customHeight="1">
      <c r="A207" s="208">
        <v>1</v>
      </c>
      <c r="B207" s="68" t="s">
        <v>760</v>
      </c>
      <c r="C207" s="60" t="s">
        <v>40</v>
      </c>
      <c r="D207" s="59" t="s">
        <v>761</v>
      </c>
      <c r="E207" s="69">
        <v>2015</v>
      </c>
      <c r="F207" s="66">
        <v>28000</v>
      </c>
      <c r="G207" s="66"/>
      <c r="H207" s="66" t="s">
        <v>762</v>
      </c>
      <c r="I207" s="81"/>
      <c r="J207" s="66">
        <v>15000</v>
      </c>
      <c r="K207" s="114" t="s">
        <v>748</v>
      </c>
      <c r="L207" s="109" t="s">
        <v>702</v>
      </c>
      <c r="M207" s="93" t="s">
        <v>46</v>
      </c>
      <c r="N207" s="109" t="s">
        <v>763</v>
      </c>
      <c r="O207" s="88"/>
      <c r="P207" s="88"/>
      <c r="Q207" s="123"/>
      <c r="R207" s="123"/>
      <c r="S207" s="123"/>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row>
    <row r="208" spans="1:235" s="2" customFormat="1" ht="30.75" customHeight="1">
      <c r="A208" s="208">
        <v>2</v>
      </c>
      <c r="B208" s="68" t="s">
        <v>764</v>
      </c>
      <c r="C208" s="60" t="s">
        <v>40</v>
      </c>
      <c r="D208" s="59" t="s">
        <v>765</v>
      </c>
      <c r="E208" s="69">
        <v>2015</v>
      </c>
      <c r="F208" s="66">
        <v>50000</v>
      </c>
      <c r="G208" s="66"/>
      <c r="H208" s="66" t="s">
        <v>762</v>
      </c>
      <c r="I208" s="81"/>
      <c r="J208" s="66">
        <v>30000</v>
      </c>
      <c r="K208" s="114" t="s">
        <v>748</v>
      </c>
      <c r="L208" s="109" t="s">
        <v>702</v>
      </c>
      <c r="M208" s="93" t="s">
        <v>46</v>
      </c>
      <c r="N208" s="109"/>
      <c r="O208" s="88"/>
      <c r="P208" s="88"/>
      <c r="Q208" s="123"/>
      <c r="R208" s="123"/>
      <c r="S208" s="123"/>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row>
    <row r="209" spans="1:235" s="2" customFormat="1" ht="39.75" customHeight="1">
      <c r="A209" s="208">
        <v>3</v>
      </c>
      <c r="B209" s="79" t="s">
        <v>766</v>
      </c>
      <c r="C209" s="60" t="s">
        <v>719</v>
      </c>
      <c r="D209" s="81" t="s">
        <v>767</v>
      </c>
      <c r="E209" s="69">
        <v>2015</v>
      </c>
      <c r="F209" s="60">
        <v>30000</v>
      </c>
      <c r="G209" s="60"/>
      <c r="H209" s="66" t="s">
        <v>762</v>
      </c>
      <c r="I209" s="59"/>
      <c r="J209" s="60">
        <v>30000</v>
      </c>
      <c r="K209" s="114" t="s">
        <v>748</v>
      </c>
      <c r="L209" s="109" t="s">
        <v>702</v>
      </c>
      <c r="M209" s="93" t="s">
        <v>46</v>
      </c>
      <c r="N209" s="117" t="s">
        <v>395</v>
      </c>
      <c r="O209" s="88"/>
      <c r="P209" s="88"/>
      <c r="Q209" s="123"/>
      <c r="R209" s="123"/>
      <c r="S209" s="123"/>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row>
    <row r="210" spans="1:235" s="2" customFormat="1" ht="37.5" customHeight="1">
      <c r="A210" s="208">
        <v>4</v>
      </c>
      <c r="B210" s="68" t="s">
        <v>768</v>
      </c>
      <c r="C210" s="32" t="s">
        <v>40</v>
      </c>
      <c r="D210" s="59" t="s">
        <v>769</v>
      </c>
      <c r="E210" s="69">
        <v>2015</v>
      </c>
      <c r="F210" s="60">
        <v>500</v>
      </c>
      <c r="G210" s="60"/>
      <c r="H210" s="66" t="s">
        <v>762</v>
      </c>
      <c r="I210" s="59"/>
      <c r="J210" s="60">
        <v>500</v>
      </c>
      <c r="K210" s="114" t="s">
        <v>748</v>
      </c>
      <c r="L210" s="109" t="s">
        <v>702</v>
      </c>
      <c r="M210" s="222" t="s">
        <v>714</v>
      </c>
      <c r="N210" s="117"/>
      <c r="O210" s="88"/>
      <c r="P210" s="88"/>
      <c r="Q210" s="123"/>
      <c r="R210" s="123"/>
      <c r="S210" s="123"/>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row>
    <row r="211" spans="1:235" s="2" customFormat="1" ht="129.75" customHeight="1">
      <c r="A211" s="25">
        <v>5</v>
      </c>
      <c r="B211" s="41" t="s">
        <v>770</v>
      </c>
      <c r="C211" s="33" t="s">
        <v>40</v>
      </c>
      <c r="D211" s="33" t="s">
        <v>771</v>
      </c>
      <c r="E211" s="33">
        <v>2015</v>
      </c>
      <c r="F211" s="198">
        <v>1242</v>
      </c>
      <c r="G211" s="198">
        <v>0</v>
      </c>
      <c r="H211" s="238" t="s">
        <v>772</v>
      </c>
      <c r="I211" s="98" t="s">
        <v>773</v>
      </c>
      <c r="J211" s="198">
        <v>1242</v>
      </c>
      <c r="K211" s="98" t="s">
        <v>774</v>
      </c>
      <c r="L211" s="109" t="s">
        <v>775</v>
      </c>
      <c r="M211" s="109" t="s">
        <v>776</v>
      </c>
      <c r="N211" s="109" t="s">
        <v>777</v>
      </c>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row>
    <row r="212" spans="1:235" s="3" customFormat="1" ht="30.75" customHeight="1">
      <c r="A212" s="17" t="s">
        <v>778</v>
      </c>
      <c r="B212" s="16" t="s">
        <v>779</v>
      </c>
      <c r="C212" s="239"/>
      <c r="D212" s="239"/>
      <c r="E212" s="239"/>
      <c r="F212" s="204">
        <f aca="true" t="shared" si="38" ref="F212:J212">F213</f>
        <v>2000</v>
      </c>
      <c r="G212" s="204">
        <f t="shared" si="38"/>
        <v>422</v>
      </c>
      <c r="H212" s="204"/>
      <c r="I212" s="204"/>
      <c r="J212" s="204">
        <f t="shared" si="38"/>
        <v>1485.5</v>
      </c>
      <c r="K212" s="249"/>
      <c r="L212" s="222"/>
      <c r="M212" s="222"/>
      <c r="N212" s="22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102"/>
      <c r="EY212" s="102"/>
      <c r="EZ212" s="102"/>
      <c r="FA212" s="102"/>
      <c r="FB212" s="102"/>
      <c r="FC212" s="102"/>
      <c r="FD212" s="102"/>
      <c r="FE212" s="102"/>
      <c r="FF212" s="102"/>
      <c r="FG212" s="102"/>
      <c r="FH212" s="102"/>
      <c r="FI212" s="102"/>
      <c r="FJ212" s="102"/>
      <c r="FK212" s="102"/>
      <c r="FL212" s="102"/>
      <c r="FM212" s="102"/>
      <c r="FN212" s="102"/>
      <c r="FO212" s="102"/>
      <c r="FP212" s="102"/>
      <c r="FQ212" s="102"/>
      <c r="FR212" s="102"/>
      <c r="FS212" s="102"/>
      <c r="FT212" s="102"/>
      <c r="FU212" s="102"/>
      <c r="FV212" s="102"/>
      <c r="FW212" s="102"/>
      <c r="FX212" s="102"/>
      <c r="FY212" s="102"/>
      <c r="FZ212" s="102"/>
      <c r="GA212" s="102"/>
      <c r="GB212" s="102"/>
      <c r="GC212" s="102"/>
      <c r="GD212" s="102"/>
      <c r="GE212" s="102"/>
      <c r="GF212" s="102"/>
      <c r="GG212" s="102"/>
      <c r="GH212" s="102"/>
      <c r="GI212" s="102"/>
      <c r="GJ212" s="102"/>
      <c r="GK212" s="102"/>
      <c r="GL212" s="102"/>
      <c r="GM212" s="102"/>
      <c r="GN212" s="102"/>
      <c r="GO212" s="102"/>
      <c r="GP212" s="102"/>
      <c r="GQ212" s="102"/>
      <c r="GR212" s="102"/>
      <c r="GS212" s="102"/>
      <c r="GT212" s="102"/>
      <c r="GU212" s="102"/>
      <c r="GV212" s="102"/>
      <c r="GW212" s="102"/>
      <c r="GX212" s="102"/>
      <c r="GY212" s="102"/>
      <c r="GZ212" s="102"/>
      <c r="HA212" s="102"/>
      <c r="HB212" s="102"/>
      <c r="HC212" s="102"/>
      <c r="HD212" s="102"/>
      <c r="HE212" s="102"/>
      <c r="HF212" s="102"/>
      <c r="HG212" s="102"/>
      <c r="HH212" s="102"/>
      <c r="HI212" s="102"/>
      <c r="HJ212" s="102"/>
      <c r="HK212" s="102"/>
      <c r="HL212" s="102"/>
      <c r="HM212" s="102"/>
      <c r="HN212" s="102"/>
      <c r="HO212" s="102"/>
      <c r="HP212" s="102"/>
      <c r="HQ212" s="102"/>
      <c r="HR212" s="102"/>
      <c r="HS212" s="102"/>
      <c r="HT212" s="102"/>
      <c r="HU212" s="102"/>
      <c r="HV212" s="102"/>
      <c r="HW212" s="102"/>
      <c r="HX212" s="102"/>
      <c r="HY212" s="102"/>
      <c r="HZ212" s="102"/>
      <c r="IA212" s="102"/>
    </row>
    <row r="213" spans="1:235" s="2" customFormat="1" ht="24" customHeight="1">
      <c r="A213" s="69"/>
      <c r="B213" s="240" t="s">
        <v>699</v>
      </c>
      <c r="C213" s="74"/>
      <c r="D213" s="74"/>
      <c r="E213" s="74"/>
      <c r="F213" s="74">
        <f>F214</f>
        <v>2000</v>
      </c>
      <c r="G213" s="74">
        <v>422</v>
      </c>
      <c r="H213" s="74"/>
      <c r="I213" s="250"/>
      <c r="J213" s="74">
        <v>1485.5</v>
      </c>
      <c r="K213" s="250"/>
      <c r="L213" s="222"/>
      <c r="M213" s="222"/>
      <c r="N213" s="222"/>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row>
    <row r="214" spans="1:235" s="2" customFormat="1" ht="210" customHeight="1">
      <c r="A214" s="69">
        <v>1</v>
      </c>
      <c r="B214" s="197" t="s">
        <v>780</v>
      </c>
      <c r="C214" s="69" t="s">
        <v>24</v>
      </c>
      <c r="D214" s="114" t="s">
        <v>781</v>
      </c>
      <c r="E214" s="69" t="s">
        <v>782</v>
      </c>
      <c r="F214" s="69">
        <v>2000</v>
      </c>
      <c r="G214" s="69">
        <v>422</v>
      </c>
      <c r="H214" s="69" t="s">
        <v>783</v>
      </c>
      <c r="I214" s="114" t="s">
        <v>784</v>
      </c>
      <c r="J214" s="69">
        <v>1485.5</v>
      </c>
      <c r="K214" s="114" t="s">
        <v>785</v>
      </c>
      <c r="L214" s="109" t="s">
        <v>350</v>
      </c>
      <c r="M214" s="109" t="s">
        <v>786</v>
      </c>
      <c r="N214" s="109" t="s">
        <v>711</v>
      </c>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row>
    <row r="215" spans="1:235" s="3" customFormat="1" ht="25.5" customHeight="1">
      <c r="A215" s="17" t="s">
        <v>787</v>
      </c>
      <c r="B215" s="16" t="s">
        <v>788</v>
      </c>
      <c r="C215" s="30"/>
      <c r="D215" s="30"/>
      <c r="E215" s="30"/>
      <c r="F215" s="30">
        <v>2530.4</v>
      </c>
      <c r="G215" s="30"/>
      <c r="H215" s="30"/>
      <c r="I215" s="101"/>
      <c r="J215" s="30">
        <v>2530.4</v>
      </c>
      <c r="K215" s="101"/>
      <c r="L215" s="93"/>
      <c r="M215" s="93"/>
      <c r="N215" s="93"/>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c r="BX215" s="102"/>
      <c r="BY215" s="102"/>
      <c r="BZ215" s="102"/>
      <c r="CA215" s="102"/>
      <c r="CB215" s="102"/>
      <c r="CC215" s="102"/>
      <c r="CD215" s="102"/>
      <c r="CE215" s="102"/>
      <c r="CF215" s="102"/>
      <c r="CG215" s="102"/>
      <c r="CH215" s="102"/>
      <c r="CI215" s="102"/>
      <c r="CJ215" s="102"/>
      <c r="CK215" s="102"/>
      <c r="CL215" s="102"/>
      <c r="CM215" s="102"/>
      <c r="CN215" s="102"/>
      <c r="CO215" s="102"/>
      <c r="CP215" s="102"/>
      <c r="CQ215" s="102"/>
      <c r="CR215" s="102"/>
      <c r="CS215" s="102"/>
      <c r="CT215" s="102"/>
      <c r="CU215" s="102"/>
      <c r="CV215" s="102"/>
      <c r="CW215" s="102"/>
      <c r="CX215" s="102"/>
      <c r="CY215" s="102"/>
      <c r="CZ215" s="102"/>
      <c r="DA215" s="102"/>
      <c r="DB215" s="102"/>
      <c r="DC215" s="102"/>
      <c r="DD215" s="102"/>
      <c r="DE215" s="102"/>
      <c r="DF215" s="102"/>
      <c r="DG215" s="102"/>
      <c r="DH215" s="102"/>
      <c r="DI215" s="102"/>
      <c r="DJ215" s="102"/>
      <c r="DK215" s="102"/>
      <c r="DL215" s="102"/>
      <c r="DM215" s="102"/>
      <c r="DN215" s="102"/>
      <c r="DO215" s="102"/>
      <c r="DP215" s="102"/>
      <c r="DQ215" s="102"/>
      <c r="DR215" s="102"/>
      <c r="DS215" s="102"/>
      <c r="DT215" s="102"/>
      <c r="DU215" s="102"/>
      <c r="DV215" s="102"/>
      <c r="DW215" s="102"/>
      <c r="DX215" s="102"/>
      <c r="DY215" s="102"/>
      <c r="DZ215" s="102"/>
      <c r="EA215" s="102"/>
      <c r="EB215" s="102"/>
      <c r="EC215" s="102"/>
      <c r="ED215" s="102"/>
      <c r="EE215" s="102"/>
      <c r="EF215" s="102"/>
      <c r="EG215" s="102"/>
      <c r="EH215" s="102"/>
      <c r="EI215" s="102"/>
      <c r="EJ215" s="102"/>
      <c r="EK215" s="102"/>
      <c r="EL215" s="102"/>
      <c r="EM215" s="102"/>
      <c r="EN215" s="102"/>
      <c r="EO215" s="102"/>
      <c r="EP215" s="102"/>
      <c r="EQ215" s="102"/>
      <c r="ER215" s="102"/>
      <c r="ES215" s="102"/>
      <c r="ET215" s="102"/>
      <c r="EU215" s="102"/>
      <c r="EV215" s="102"/>
      <c r="EW215" s="102"/>
      <c r="EX215" s="102"/>
      <c r="EY215" s="102"/>
      <c r="EZ215" s="102"/>
      <c r="FA215" s="102"/>
      <c r="FB215" s="102"/>
      <c r="FC215" s="102"/>
      <c r="FD215" s="102"/>
      <c r="FE215" s="102"/>
      <c r="FF215" s="102"/>
      <c r="FG215" s="102"/>
      <c r="FH215" s="102"/>
      <c r="FI215" s="102"/>
      <c r="FJ215" s="102"/>
      <c r="FK215" s="102"/>
      <c r="FL215" s="102"/>
      <c r="FM215" s="102"/>
      <c r="FN215" s="102"/>
      <c r="FO215" s="102"/>
      <c r="FP215" s="102"/>
      <c r="FQ215" s="102"/>
      <c r="FR215" s="102"/>
      <c r="FS215" s="102"/>
      <c r="FT215" s="102"/>
      <c r="FU215" s="102"/>
      <c r="FV215" s="102"/>
      <c r="FW215" s="102"/>
      <c r="FX215" s="102"/>
      <c r="FY215" s="102"/>
      <c r="FZ215" s="102"/>
      <c r="GA215" s="102"/>
      <c r="GB215" s="102"/>
      <c r="GC215" s="102"/>
      <c r="GD215" s="102"/>
      <c r="GE215" s="102"/>
      <c r="GF215" s="102"/>
      <c r="GG215" s="102"/>
      <c r="GH215" s="102"/>
      <c r="GI215" s="102"/>
      <c r="GJ215" s="102"/>
      <c r="GK215" s="102"/>
      <c r="GL215" s="102"/>
      <c r="GM215" s="102"/>
      <c r="GN215" s="102"/>
      <c r="GO215" s="102"/>
      <c r="GP215" s="102"/>
      <c r="GQ215" s="102"/>
      <c r="GR215" s="102"/>
      <c r="GS215" s="102"/>
      <c r="GT215" s="102"/>
      <c r="GU215" s="102"/>
      <c r="GV215" s="102"/>
      <c r="GW215" s="102"/>
      <c r="GX215" s="102"/>
      <c r="GY215" s="102"/>
      <c r="GZ215" s="102"/>
      <c r="HA215" s="102"/>
      <c r="HB215" s="102"/>
      <c r="HC215" s="102"/>
      <c r="HD215" s="102"/>
      <c r="HE215" s="102"/>
      <c r="HF215" s="102"/>
      <c r="HG215" s="102"/>
      <c r="HH215" s="102"/>
      <c r="HI215" s="102"/>
      <c r="HJ215" s="102"/>
      <c r="HK215" s="102"/>
      <c r="HL215" s="102"/>
      <c r="HM215" s="102"/>
      <c r="HN215" s="102"/>
      <c r="HO215" s="102"/>
      <c r="HP215" s="102"/>
      <c r="HQ215" s="102"/>
      <c r="HR215" s="102"/>
      <c r="HS215" s="102"/>
      <c r="HT215" s="102"/>
      <c r="HU215" s="102"/>
      <c r="HV215" s="102"/>
      <c r="HW215" s="102"/>
      <c r="HX215" s="102"/>
      <c r="HY215" s="102"/>
      <c r="HZ215" s="102"/>
      <c r="IA215" s="102"/>
    </row>
    <row r="216" spans="1:235" s="2" customFormat="1" ht="19.5" customHeight="1">
      <c r="A216" s="32"/>
      <c r="B216" s="73" t="s">
        <v>789</v>
      </c>
      <c r="C216" s="24"/>
      <c r="D216" s="24"/>
      <c r="E216" s="24"/>
      <c r="F216" s="24">
        <v>2530.4</v>
      </c>
      <c r="G216" s="24"/>
      <c r="H216" s="24"/>
      <c r="I216" s="103"/>
      <c r="J216" s="24">
        <v>2530.4</v>
      </c>
      <c r="K216" s="103"/>
      <c r="L216" s="189"/>
      <c r="M216" s="93"/>
      <c r="N216" s="189"/>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row>
    <row r="217" spans="1:235" s="2" customFormat="1" ht="90.75" customHeight="1">
      <c r="A217" s="32">
        <v>1</v>
      </c>
      <c r="B217" s="68" t="s">
        <v>790</v>
      </c>
      <c r="C217" s="33" t="s">
        <v>719</v>
      </c>
      <c r="D217" s="15" t="s">
        <v>791</v>
      </c>
      <c r="E217" s="15">
        <v>2015</v>
      </c>
      <c r="F217" s="27">
        <v>970</v>
      </c>
      <c r="G217" s="27"/>
      <c r="H217" s="27" t="s">
        <v>792</v>
      </c>
      <c r="I217" s="40" t="s">
        <v>793</v>
      </c>
      <c r="J217" s="27">
        <v>970</v>
      </c>
      <c r="K217" s="251" t="s">
        <v>794</v>
      </c>
      <c r="L217" s="93" t="s">
        <v>795</v>
      </c>
      <c r="M217" s="252" t="s">
        <v>796</v>
      </c>
      <c r="N217" s="93" t="s">
        <v>797</v>
      </c>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row>
    <row r="218" spans="1:235" s="2" customFormat="1" ht="82.5" customHeight="1">
      <c r="A218" s="32">
        <v>2</v>
      </c>
      <c r="B218" s="68" t="s">
        <v>798</v>
      </c>
      <c r="C218" s="33" t="s">
        <v>719</v>
      </c>
      <c r="D218" s="15" t="s">
        <v>799</v>
      </c>
      <c r="E218" s="33">
        <v>2015</v>
      </c>
      <c r="F218" s="33">
        <v>580.4</v>
      </c>
      <c r="G218" s="33"/>
      <c r="H218" s="27" t="s">
        <v>792</v>
      </c>
      <c r="I218" s="40"/>
      <c r="J218" s="33">
        <v>580.4</v>
      </c>
      <c r="K218" s="251" t="s">
        <v>794</v>
      </c>
      <c r="L218" s="93"/>
      <c r="M218" s="252" t="s">
        <v>796</v>
      </c>
      <c r="N218" s="93"/>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row>
    <row r="219" spans="1:235" s="2" customFormat="1" ht="78" customHeight="1">
      <c r="A219" s="32">
        <v>3</v>
      </c>
      <c r="B219" s="68" t="s">
        <v>800</v>
      </c>
      <c r="C219" s="33" t="s">
        <v>719</v>
      </c>
      <c r="D219" s="15" t="s">
        <v>801</v>
      </c>
      <c r="E219" s="15">
        <v>2015</v>
      </c>
      <c r="F219" s="27">
        <v>980</v>
      </c>
      <c r="G219" s="27"/>
      <c r="H219" s="27" t="s">
        <v>792</v>
      </c>
      <c r="I219" s="40"/>
      <c r="J219" s="27">
        <v>980</v>
      </c>
      <c r="K219" s="251" t="s">
        <v>794</v>
      </c>
      <c r="L219" s="93" t="s">
        <v>795</v>
      </c>
      <c r="M219" s="252" t="s">
        <v>796</v>
      </c>
      <c r="N219" s="93"/>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row>
    <row r="220" spans="1:235" s="3" customFormat="1" ht="30.75" customHeight="1">
      <c r="A220" s="17" t="s">
        <v>802</v>
      </c>
      <c r="B220" s="16" t="s">
        <v>803</v>
      </c>
      <c r="C220" s="30"/>
      <c r="D220" s="30"/>
      <c r="E220" s="30"/>
      <c r="F220" s="30">
        <f>F221</f>
        <v>1190</v>
      </c>
      <c r="G220" s="30"/>
      <c r="H220" s="30"/>
      <c r="I220" s="30"/>
      <c r="J220" s="30">
        <f>J221</f>
        <v>1190</v>
      </c>
      <c r="K220" s="101"/>
      <c r="L220" s="188"/>
      <c r="M220" s="93"/>
      <c r="N220" s="188"/>
      <c r="O220" s="97"/>
      <c r="P220" s="97"/>
      <c r="Q220" s="122"/>
      <c r="R220" s="122"/>
      <c r="S220" s="122"/>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129"/>
      <c r="CS220" s="129"/>
      <c r="CT220" s="129"/>
      <c r="CU220" s="129"/>
      <c r="CV220" s="129"/>
      <c r="CW220" s="129"/>
      <c r="CX220" s="129"/>
      <c r="CY220" s="129"/>
      <c r="CZ220" s="129"/>
      <c r="DA220" s="129"/>
      <c r="DB220" s="129"/>
      <c r="DC220" s="129"/>
      <c r="DD220" s="129"/>
      <c r="DE220" s="129"/>
      <c r="DF220" s="129"/>
      <c r="DG220" s="129"/>
      <c r="DH220" s="129"/>
      <c r="DI220" s="129"/>
      <c r="DJ220" s="129"/>
      <c r="DK220" s="129"/>
      <c r="DL220" s="129"/>
      <c r="DM220" s="129"/>
      <c r="DN220" s="129"/>
      <c r="DO220" s="129"/>
      <c r="DP220" s="129"/>
      <c r="DQ220" s="129"/>
      <c r="DR220" s="129"/>
      <c r="DS220" s="129"/>
      <c r="DT220" s="129"/>
      <c r="DU220" s="129"/>
      <c r="DV220" s="129"/>
      <c r="DW220" s="129"/>
      <c r="DX220" s="129"/>
      <c r="DY220" s="129"/>
      <c r="DZ220" s="129"/>
      <c r="EA220" s="129"/>
      <c r="EB220" s="129"/>
      <c r="EC220" s="129"/>
      <c r="ED220" s="129"/>
      <c r="EE220" s="129"/>
      <c r="EF220" s="129"/>
      <c r="EG220" s="129"/>
      <c r="EH220" s="129"/>
      <c r="EI220" s="129"/>
      <c r="EJ220" s="129"/>
      <c r="EK220" s="129"/>
      <c r="EL220" s="129"/>
      <c r="EM220" s="129"/>
      <c r="EN220" s="129"/>
      <c r="EO220" s="129"/>
      <c r="EP220" s="129"/>
      <c r="EQ220" s="129"/>
      <c r="ER220" s="129"/>
      <c r="ES220" s="129"/>
      <c r="ET220" s="129"/>
      <c r="EU220" s="129"/>
      <c r="EV220" s="129"/>
      <c r="EW220" s="129"/>
      <c r="EX220" s="129"/>
      <c r="EY220" s="129"/>
      <c r="EZ220" s="129"/>
      <c r="FA220" s="129"/>
      <c r="FB220" s="129"/>
      <c r="FC220" s="129"/>
      <c r="FD220" s="129"/>
      <c r="FE220" s="129"/>
      <c r="FF220" s="129"/>
      <c r="FG220" s="129"/>
      <c r="FH220" s="129"/>
      <c r="FI220" s="129"/>
      <c r="FJ220" s="129"/>
      <c r="FK220" s="129"/>
      <c r="FL220" s="129"/>
      <c r="FM220" s="129"/>
      <c r="FN220" s="129"/>
      <c r="FO220" s="129"/>
      <c r="FP220" s="129"/>
      <c r="FQ220" s="129"/>
      <c r="FR220" s="129"/>
      <c r="FS220" s="129"/>
      <c r="FT220" s="129"/>
      <c r="FU220" s="129"/>
      <c r="FV220" s="129"/>
      <c r="FW220" s="129"/>
      <c r="FX220" s="129"/>
      <c r="FY220" s="129"/>
      <c r="FZ220" s="129"/>
      <c r="GA220" s="129"/>
      <c r="GB220" s="129"/>
      <c r="GC220" s="129"/>
      <c r="GD220" s="129"/>
      <c r="GE220" s="129"/>
      <c r="GF220" s="129"/>
      <c r="GG220" s="129"/>
      <c r="GH220" s="129"/>
      <c r="GI220" s="129"/>
      <c r="GJ220" s="129"/>
      <c r="GK220" s="129"/>
      <c r="GL220" s="129"/>
      <c r="GM220" s="129"/>
      <c r="GN220" s="129"/>
      <c r="GO220" s="129"/>
      <c r="GP220" s="129"/>
      <c r="GQ220" s="129"/>
      <c r="GR220" s="129"/>
      <c r="GS220" s="129"/>
      <c r="GT220" s="129"/>
      <c r="GU220" s="129"/>
      <c r="GV220" s="129"/>
      <c r="GW220" s="129"/>
      <c r="GX220" s="129"/>
      <c r="GY220" s="129"/>
      <c r="GZ220" s="129"/>
      <c r="HA220" s="129"/>
      <c r="HB220" s="129"/>
      <c r="HC220" s="129"/>
      <c r="HD220" s="129"/>
      <c r="HE220" s="129"/>
      <c r="HF220" s="129"/>
      <c r="HG220" s="129"/>
      <c r="HH220" s="129"/>
      <c r="HI220" s="129"/>
      <c r="HJ220" s="129"/>
      <c r="HK220" s="129"/>
      <c r="HL220" s="129"/>
      <c r="HM220" s="129"/>
      <c r="HN220" s="129"/>
      <c r="HO220" s="129"/>
      <c r="HP220" s="129"/>
      <c r="HQ220" s="129"/>
      <c r="HR220" s="129"/>
      <c r="HS220" s="129"/>
      <c r="HT220" s="129"/>
      <c r="HU220" s="129"/>
      <c r="HV220" s="129"/>
      <c r="HW220" s="129"/>
      <c r="HX220" s="129"/>
      <c r="HY220" s="129"/>
      <c r="HZ220" s="129"/>
      <c r="IA220" s="129"/>
    </row>
    <row r="221" spans="1:235" s="2" customFormat="1" ht="19.5" customHeight="1">
      <c r="A221" s="22"/>
      <c r="B221" s="23" t="s">
        <v>743</v>
      </c>
      <c r="C221" s="24"/>
      <c r="D221" s="24"/>
      <c r="E221" s="24"/>
      <c r="F221" s="24">
        <f>F222+F223</f>
        <v>1190</v>
      </c>
      <c r="G221" s="24"/>
      <c r="H221" s="24"/>
      <c r="I221" s="24"/>
      <c r="J221" s="24">
        <f>J222+J223</f>
        <v>1190</v>
      </c>
      <c r="K221" s="103"/>
      <c r="L221" s="93"/>
      <c r="M221" s="93"/>
      <c r="N221" s="93"/>
      <c r="O221" s="88"/>
      <c r="P221" s="88"/>
      <c r="Q221" s="123"/>
      <c r="R221" s="123"/>
      <c r="S221" s="123"/>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c r="BY221" s="124"/>
      <c r="BZ221" s="124"/>
      <c r="CA221" s="124"/>
      <c r="CB221" s="124"/>
      <c r="CC221" s="124"/>
      <c r="CD221" s="124"/>
      <c r="CE221" s="124"/>
      <c r="CF221" s="124"/>
      <c r="CG221" s="124"/>
      <c r="CH221" s="124"/>
      <c r="CI221" s="124"/>
      <c r="CJ221" s="124"/>
      <c r="CK221" s="124"/>
      <c r="CL221" s="124"/>
      <c r="CM221" s="124"/>
      <c r="CN221" s="124"/>
      <c r="CO221" s="124"/>
      <c r="CP221" s="124"/>
      <c r="CQ221" s="124"/>
      <c r="CR221" s="124"/>
      <c r="CS221" s="124"/>
      <c r="CT221" s="124"/>
      <c r="CU221" s="124"/>
      <c r="CV221" s="124"/>
      <c r="CW221" s="124"/>
      <c r="CX221" s="124"/>
      <c r="CY221" s="124"/>
      <c r="CZ221" s="124"/>
      <c r="DA221" s="124"/>
      <c r="DB221" s="124"/>
      <c r="DC221" s="124"/>
      <c r="DD221" s="124"/>
      <c r="DE221" s="124"/>
      <c r="DF221" s="124"/>
      <c r="DG221" s="124"/>
      <c r="DH221" s="124"/>
      <c r="DI221" s="124"/>
      <c r="DJ221" s="124"/>
      <c r="DK221" s="124"/>
      <c r="DL221" s="124"/>
      <c r="DM221" s="124"/>
      <c r="DN221" s="124"/>
      <c r="DO221" s="124"/>
      <c r="DP221" s="124"/>
      <c r="DQ221" s="124"/>
      <c r="DR221" s="124"/>
      <c r="DS221" s="124"/>
      <c r="DT221" s="124"/>
      <c r="DU221" s="124"/>
      <c r="DV221" s="124"/>
      <c r="DW221" s="124"/>
      <c r="DX221" s="124"/>
      <c r="DY221" s="124"/>
      <c r="DZ221" s="124"/>
      <c r="EA221" s="124"/>
      <c r="EB221" s="124"/>
      <c r="EC221" s="124"/>
      <c r="ED221" s="124"/>
      <c r="EE221" s="124"/>
      <c r="EF221" s="124"/>
      <c r="EG221" s="124"/>
      <c r="EH221" s="124"/>
      <c r="EI221" s="124"/>
      <c r="EJ221" s="124"/>
      <c r="EK221" s="124"/>
      <c r="EL221" s="124"/>
      <c r="EM221" s="124"/>
      <c r="EN221" s="124"/>
      <c r="EO221" s="124"/>
      <c r="EP221" s="124"/>
      <c r="EQ221" s="124"/>
      <c r="ER221" s="124"/>
      <c r="ES221" s="124"/>
      <c r="ET221" s="124"/>
      <c r="EU221" s="124"/>
      <c r="EV221" s="124"/>
      <c r="EW221" s="124"/>
      <c r="EX221" s="124"/>
      <c r="EY221" s="124"/>
      <c r="EZ221" s="124"/>
      <c r="FA221" s="124"/>
      <c r="FB221" s="124"/>
      <c r="FC221" s="124"/>
      <c r="FD221" s="124"/>
      <c r="FE221" s="124"/>
      <c r="FF221" s="124"/>
      <c r="FG221" s="124"/>
      <c r="FH221" s="124"/>
      <c r="FI221" s="124"/>
      <c r="FJ221" s="124"/>
      <c r="FK221" s="124"/>
      <c r="FL221" s="124"/>
      <c r="FM221" s="124"/>
      <c r="FN221" s="124"/>
      <c r="FO221" s="124"/>
      <c r="FP221" s="124"/>
      <c r="FQ221" s="124"/>
      <c r="FR221" s="124"/>
      <c r="FS221" s="124"/>
      <c r="FT221" s="124"/>
      <c r="FU221" s="124"/>
      <c r="FV221" s="124"/>
      <c r="FW221" s="124"/>
      <c r="FX221" s="124"/>
      <c r="FY221" s="124"/>
      <c r="FZ221" s="124"/>
      <c r="GA221" s="124"/>
      <c r="GB221" s="124"/>
      <c r="GC221" s="124"/>
      <c r="GD221" s="124"/>
      <c r="GE221" s="124"/>
      <c r="GF221" s="124"/>
      <c r="GG221" s="124"/>
      <c r="GH221" s="124"/>
      <c r="GI221" s="124"/>
      <c r="GJ221" s="124"/>
      <c r="GK221" s="124"/>
      <c r="GL221" s="124"/>
      <c r="GM221" s="124"/>
      <c r="GN221" s="124"/>
      <c r="GO221" s="124"/>
      <c r="GP221" s="124"/>
      <c r="GQ221" s="124"/>
      <c r="GR221" s="124"/>
      <c r="GS221" s="124"/>
      <c r="GT221" s="124"/>
      <c r="GU221" s="124"/>
      <c r="GV221" s="124"/>
      <c r="GW221" s="124"/>
      <c r="GX221" s="124"/>
      <c r="GY221" s="124"/>
      <c r="GZ221" s="124"/>
      <c r="HA221" s="124"/>
      <c r="HB221" s="124"/>
      <c r="HC221" s="124"/>
      <c r="HD221" s="124"/>
      <c r="HE221" s="124"/>
      <c r="HF221" s="124"/>
      <c r="HG221" s="124"/>
      <c r="HH221" s="124"/>
      <c r="HI221" s="124"/>
      <c r="HJ221" s="124"/>
      <c r="HK221" s="124"/>
      <c r="HL221" s="124"/>
      <c r="HM221" s="124"/>
      <c r="HN221" s="124"/>
      <c r="HO221" s="124"/>
      <c r="HP221" s="124"/>
      <c r="HQ221" s="124"/>
      <c r="HR221" s="124"/>
      <c r="HS221" s="124"/>
      <c r="HT221" s="124"/>
      <c r="HU221" s="124"/>
      <c r="HV221" s="124"/>
      <c r="HW221" s="124"/>
      <c r="HX221" s="124"/>
      <c r="HY221" s="124"/>
      <c r="HZ221" s="124"/>
      <c r="IA221" s="124"/>
    </row>
    <row r="222" spans="1:235" s="2" customFormat="1" ht="72.75" customHeight="1">
      <c r="A222" s="32">
        <v>1</v>
      </c>
      <c r="B222" s="67" t="s">
        <v>804</v>
      </c>
      <c r="C222" s="27" t="s">
        <v>40</v>
      </c>
      <c r="D222" s="26" t="s">
        <v>805</v>
      </c>
      <c r="E222" s="27">
        <v>2015</v>
      </c>
      <c r="F222" s="27">
        <v>610</v>
      </c>
      <c r="G222" s="27"/>
      <c r="H222" s="75" t="s">
        <v>806</v>
      </c>
      <c r="I222" s="253">
        <v>610</v>
      </c>
      <c r="J222" s="32">
        <v>610</v>
      </c>
      <c r="K222" s="177" t="s">
        <v>807</v>
      </c>
      <c r="L222" s="93" t="s">
        <v>740</v>
      </c>
      <c r="M222" s="93" t="s">
        <v>808</v>
      </c>
      <c r="N222" s="93" t="s">
        <v>809</v>
      </c>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row>
    <row r="223" spans="1:235" s="2" customFormat="1" ht="42.75" customHeight="1">
      <c r="A223" s="15">
        <v>2</v>
      </c>
      <c r="B223" s="67" t="s">
        <v>810</v>
      </c>
      <c r="C223" s="27" t="s">
        <v>40</v>
      </c>
      <c r="D223" s="27" t="s">
        <v>811</v>
      </c>
      <c r="E223" s="27">
        <v>2015</v>
      </c>
      <c r="F223" s="27">
        <v>580</v>
      </c>
      <c r="G223" s="27"/>
      <c r="H223" s="27"/>
      <c r="I223" s="254" t="s">
        <v>812</v>
      </c>
      <c r="J223" s="27">
        <v>580</v>
      </c>
      <c r="K223" s="40" t="s">
        <v>813</v>
      </c>
      <c r="L223" s="93" t="s">
        <v>814</v>
      </c>
      <c r="M223" s="93" t="s">
        <v>519</v>
      </c>
      <c r="N223" s="93" t="s">
        <v>815</v>
      </c>
      <c r="O223" s="88"/>
      <c r="P223" s="88"/>
      <c r="Q223" s="123"/>
      <c r="R223" s="123"/>
      <c r="S223" s="123"/>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c r="BY223" s="124"/>
      <c r="BZ223" s="124"/>
      <c r="CA223" s="124"/>
      <c r="CB223" s="124"/>
      <c r="CC223" s="124"/>
      <c r="CD223" s="124"/>
      <c r="CE223" s="124"/>
      <c r="CF223" s="124"/>
      <c r="CG223" s="124"/>
      <c r="CH223" s="124"/>
      <c r="CI223" s="124"/>
      <c r="CJ223" s="124"/>
      <c r="CK223" s="124"/>
      <c r="CL223" s="124"/>
      <c r="CM223" s="124"/>
      <c r="CN223" s="124"/>
      <c r="CO223" s="124"/>
      <c r="CP223" s="124"/>
      <c r="CQ223" s="124"/>
      <c r="CR223" s="124"/>
      <c r="CS223" s="124"/>
      <c r="CT223" s="124"/>
      <c r="CU223" s="124"/>
      <c r="CV223" s="124"/>
      <c r="CW223" s="124"/>
      <c r="CX223" s="124"/>
      <c r="CY223" s="124"/>
      <c r="CZ223" s="124"/>
      <c r="DA223" s="124"/>
      <c r="DB223" s="124"/>
      <c r="DC223" s="124"/>
      <c r="DD223" s="124"/>
      <c r="DE223" s="124"/>
      <c r="DF223" s="124"/>
      <c r="DG223" s="124"/>
      <c r="DH223" s="124"/>
      <c r="DI223" s="124"/>
      <c r="DJ223" s="124"/>
      <c r="DK223" s="124"/>
      <c r="DL223" s="124"/>
      <c r="DM223" s="124"/>
      <c r="DN223" s="124"/>
      <c r="DO223" s="124"/>
      <c r="DP223" s="124"/>
      <c r="DQ223" s="124"/>
      <c r="DR223" s="124"/>
      <c r="DS223" s="124"/>
      <c r="DT223" s="124"/>
      <c r="DU223" s="124"/>
      <c r="DV223" s="124"/>
      <c r="DW223" s="124"/>
      <c r="DX223" s="124"/>
      <c r="DY223" s="124"/>
      <c r="DZ223" s="124"/>
      <c r="EA223" s="124"/>
      <c r="EB223" s="124"/>
      <c r="EC223" s="124"/>
      <c r="ED223" s="124"/>
      <c r="EE223" s="124"/>
      <c r="EF223" s="124"/>
      <c r="EG223" s="124"/>
      <c r="EH223" s="124"/>
      <c r="EI223" s="124"/>
      <c r="EJ223" s="124"/>
      <c r="EK223" s="124"/>
      <c r="EL223" s="124"/>
      <c r="EM223" s="124"/>
      <c r="EN223" s="124"/>
      <c r="EO223" s="124"/>
      <c r="EP223" s="124"/>
      <c r="EQ223" s="124"/>
      <c r="ER223" s="124"/>
      <c r="ES223" s="124"/>
      <c r="ET223" s="124"/>
      <c r="EU223" s="124"/>
      <c r="EV223" s="124"/>
      <c r="EW223" s="124"/>
      <c r="EX223" s="124"/>
      <c r="EY223" s="124"/>
      <c r="EZ223" s="124"/>
      <c r="FA223" s="124"/>
      <c r="FB223" s="124"/>
      <c r="FC223" s="124"/>
      <c r="FD223" s="124"/>
      <c r="FE223" s="124"/>
      <c r="FF223" s="124"/>
      <c r="FG223" s="124"/>
      <c r="FH223" s="124"/>
      <c r="FI223" s="124"/>
      <c r="FJ223" s="124"/>
      <c r="FK223" s="124"/>
      <c r="FL223" s="124"/>
      <c r="FM223" s="124"/>
      <c r="FN223" s="124"/>
      <c r="FO223" s="124"/>
      <c r="FP223" s="124"/>
      <c r="FQ223" s="124"/>
      <c r="FR223" s="124"/>
      <c r="FS223" s="124"/>
      <c r="FT223" s="124"/>
      <c r="FU223" s="124"/>
      <c r="FV223" s="124"/>
      <c r="FW223" s="124"/>
      <c r="FX223" s="124"/>
      <c r="FY223" s="124"/>
      <c r="FZ223" s="124"/>
      <c r="GA223" s="124"/>
      <c r="GB223" s="124"/>
      <c r="GC223" s="124"/>
      <c r="GD223" s="124"/>
      <c r="GE223" s="124"/>
      <c r="GF223" s="124"/>
      <c r="GG223" s="124"/>
      <c r="GH223" s="124"/>
      <c r="GI223" s="124"/>
      <c r="GJ223" s="124"/>
      <c r="GK223" s="124"/>
      <c r="GL223" s="124"/>
      <c r="GM223" s="124"/>
      <c r="GN223" s="124"/>
      <c r="GO223" s="124"/>
      <c r="GP223" s="124"/>
      <c r="GQ223" s="124"/>
      <c r="GR223" s="124"/>
      <c r="GS223" s="124"/>
      <c r="GT223" s="124"/>
      <c r="GU223" s="124"/>
      <c r="GV223" s="124"/>
      <c r="GW223" s="124"/>
      <c r="GX223" s="124"/>
      <c r="GY223" s="124"/>
      <c r="GZ223" s="124"/>
      <c r="HA223" s="124"/>
      <c r="HB223" s="124"/>
      <c r="HC223" s="124"/>
      <c r="HD223" s="124"/>
      <c r="HE223" s="124"/>
      <c r="HF223" s="124"/>
      <c r="HG223" s="124"/>
      <c r="HH223" s="124"/>
      <c r="HI223" s="124"/>
      <c r="HJ223" s="124"/>
      <c r="HK223" s="124"/>
      <c r="HL223" s="124"/>
      <c r="HM223" s="124"/>
      <c r="HN223" s="124"/>
      <c r="HO223" s="124"/>
      <c r="HP223" s="124"/>
      <c r="HQ223" s="124"/>
      <c r="HR223" s="124"/>
      <c r="HS223" s="124"/>
      <c r="HT223" s="124"/>
      <c r="HU223" s="124"/>
      <c r="HV223" s="124"/>
      <c r="HW223" s="124"/>
      <c r="HX223" s="124"/>
      <c r="HY223" s="124"/>
      <c r="HZ223" s="124"/>
      <c r="IA223" s="124"/>
    </row>
    <row r="224" spans="1:235" s="8" customFormat="1" ht="30.75" customHeight="1">
      <c r="A224" s="241" t="s">
        <v>816</v>
      </c>
      <c r="B224" s="242" t="s">
        <v>817</v>
      </c>
      <c r="C224" s="241"/>
      <c r="D224" s="241"/>
      <c r="E224" s="241"/>
      <c r="F224" s="241">
        <f>SUM(F226:F236)</f>
        <v>15763.23</v>
      </c>
      <c r="G224" s="241"/>
      <c r="H224" s="241"/>
      <c r="I224" s="241"/>
      <c r="J224" s="241"/>
      <c r="K224" s="255"/>
      <c r="L224" s="256"/>
      <c r="M224" s="256"/>
      <c r="N224" s="256"/>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c r="CF224" s="257"/>
      <c r="CG224" s="257"/>
      <c r="CH224" s="257"/>
      <c r="CI224" s="257"/>
      <c r="CJ224" s="257"/>
      <c r="CK224" s="257"/>
      <c r="CL224" s="257"/>
      <c r="CM224" s="257"/>
      <c r="CN224" s="257"/>
      <c r="CO224" s="257"/>
      <c r="CP224" s="257"/>
      <c r="CQ224" s="257"/>
      <c r="CR224" s="257"/>
      <c r="CS224" s="257"/>
      <c r="CT224" s="257"/>
      <c r="CU224" s="257"/>
      <c r="CV224" s="257"/>
      <c r="CW224" s="257"/>
      <c r="CX224" s="257"/>
      <c r="CY224" s="257"/>
      <c r="CZ224" s="257"/>
      <c r="DA224" s="257"/>
      <c r="DB224" s="257"/>
      <c r="DC224" s="257"/>
      <c r="DD224" s="257"/>
      <c r="DE224" s="257"/>
      <c r="DF224" s="257"/>
      <c r="DG224" s="257"/>
      <c r="DH224" s="257"/>
      <c r="DI224" s="257"/>
      <c r="DJ224" s="257"/>
      <c r="DK224" s="257"/>
      <c r="DL224" s="257"/>
      <c r="DM224" s="257"/>
      <c r="DN224" s="257"/>
      <c r="DO224" s="257"/>
      <c r="DP224" s="257"/>
      <c r="DQ224" s="257"/>
      <c r="DR224" s="257"/>
      <c r="DS224" s="257"/>
      <c r="DT224" s="257"/>
      <c r="DU224" s="257"/>
      <c r="DV224" s="257"/>
      <c r="DW224" s="257"/>
      <c r="DX224" s="257"/>
      <c r="DY224" s="257"/>
      <c r="DZ224" s="257"/>
      <c r="EA224" s="257"/>
      <c r="EB224" s="257"/>
      <c r="EC224" s="257"/>
      <c r="ED224" s="257"/>
      <c r="EE224" s="257"/>
      <c r="EF224" s="257"/>
      <c r="EG224" s="257"/>
      <c r="EH224" s="257"/>
      <c r="EI224" s="257"/>
      <c r="EJ224" s="257"/>
      <c r="EK224" s="257"/>
      <c r="EL224" s="257"/>
      <c r="EM224" s="257"/>
      <c r="EN224" s="257"/>
      <c r="EO224" s="257"/>
      <c r="EP224" s="257"/>
      <c r="EQ224" s="257"/>
      <c r="ER224" s="257"/>
      <c r="ES224" s="257"/>
      <c r="ET224" s="257"/>
      <c r="EU224" s="257"/>
      <c r="EV224" s="257"/>
      <c r="EW224" s="257"/>
      <c r="EX224" s="257"/>
      <c r="EY224" s="257"/>
      <c r="EZ224" s="257"/>
      <c r="FA224" s="257"/>
      <c r="FB224" s="257"/>
      <c r="FC224" s="257"/>
      <c r="FD224" s="257"/>
      <c r="FE224" s="257"/>
      <c r="FF224" s="257"/>
      <c r="FG224" s="257"/>
      <c r="FH224" s="257"/>
      <c r="FI224" s="257"/>
      <c r="FJ224" s="257"/>
      <c r="FK224" s="257"/>
      <c r="FL224" s="257"/>
      <c r="FM224" s="257"/>
      <c r="FN224" s="257"/>
      <c r="FO224" s="257"/>
      <c r="FP224" s="257"/>
      <c r="FQ224" s="257"/>
      <c r="FR224" s="257"/>
      <c r="FS224" s="257"/>
      <c r="FT224" s="257"/>
      <c r="FU224" s="257"/>
      <c r="FV224" s="257"/>
      <c r="FW224" s="257"/>
      <c r="FX224" s="257"/>
      <c r="FY224" s="257"/>
      <c r="FZ224" s="257"/>
      <c r="GA224" s="257"/>
      <c r="GB224" s="257"/>
      <c r="GC224" s="257"/>
      <c r="GD224" s="257"/>
      <c r="GE224" s="257"/>
      <c r="GF224" s="257"/>
      <c r="GG224" s="257"/>
      <c r="GH224" s="257"/>
      <c r="GI224" s="257"/>
      <c r="GJ224" s="257"/>
      <c r="GK224" s="257"/>
      <c r="GL224" s="257"/>
      <c r="GM224" s="257"/>
      <c r="GN224" s="257"/>
      <c r="GO224" s="257"/>
      <c r="GP224" s="257"/>
      <c r="GQ224" s="257"/>
      <c r="GR224" s="257"/>
      <c r="GS224" s="257"/>
      <c r="GT224" s="257"/>
      <c r="GU224" s="257"/>
      <c r="GV224" s="257"/>
      <c r="GW224" s="257"/>
      <c r="GX224" s="257"/>
      <c r="GY224" s="257"/>
      <c r="GZ224" s="257"/>
      <c r="HA224" s="257"/>
      <c r="HB224" s="257"/>
      <c r="HC224" s="257"/>
      <c r="HD224" s="257"/>
      <c r="HE224" s="257"/>
      <c r="HF224" s="257"/>
      <c r="HG224" s="257"/>
      <c r="HH224" s="257"/>
      <c r="HI224" s="257"/>
      <c r="HJ224" s="257"/>
      <c r="HK224" s="257"/>
      <c r="HL224" s="257"/>
      <c r="HM224" s="257"/>
      <c r="HN224" s="257"/>
      <c r="HO224" s="257"/>
      <c r="HP224" s="257"/>
      <c r="HQ224" s="257"/>
      <c r="HR224" s="257"/>
      <c r="HS224" s="257"/>
      <c r="HT224" s="257"/>
      <c r="HU224" s="257"/>
      <c r="HV224" s="257"/>
      <c r="HW224" s="257"/>
      <c r="HX224" s="257"/>
      <c r="HY224" s="257"/>
      <c r="HZ224" s="257"/>
      <c r="IA224" s="257"/>
    </row>
    <row r="225" spans="1:235" s="8" customFormat="1" ht="30.75" customHeight="1">
      <c r="A225" s="241"/>
      <c r="B225" s="242" t="s">
        <v>818</v>
      </c>
      <c r="C225" s="241"/>
      <c r="D225" s="241"/>
      <c r="E225" s="241"/>
      <c r="F225" s="241">
        <f>SUM(F226:F234)</f>
        <v>15763.23</v>
      </c>
      <c r="G225" s="241"/>
      <c r="H225" s="241"/>
      <c r="I225" s="241"/>
      <c r="J225" s="241"/>
      <c r="K225" s="255"/>
      <c r="L225" s="256"/>
      <c r="M225" s="256"/>
      <c r="N225" s="256"/>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c r="CP225" s="257"/>
      <c r="CQ225" s="257"/>
      <c r="CR225" s="257"/>
      <c r="CS225" s="257"/>
      <c r="CT225" s="257"/>
      <c r="CU225" s="257"/>
      <c r="CV225" s="257"/>
      <c r="CW225" s="257"/>
      <c r="CX225" s="257"/>
      <c r="CY225" s="257"/>
      <c r="CZ225" s="257"/>
      <c r="DA225" s="257"/>
      <c r="DB225" s="257"/>
      <c r="DC225" s="257"/>
      <c r="DD225" s="257"/>
      <c r="DE225" s="257"/>
      <c r="DF225" s="257"/>
      <c r="DG225" s="257"/>
      <c r="DH225" s="257"/>
      <c r="DI225" s="257"/>
      <c r="DJ225" s="257"/>
      <c r="DK225" s="257"/>
      <c r="DL225" s="257"/>
      <c r="DM225" s="257"/>
      <c r="DN225" s="257"/>
      <c r="DO225" s="257"/>
      <c r="DP225" s="257"/>
      <c r="DQ225" s="257"/>
      <c r="DR225" s="257"/>
      <c r="DS225" s="257"/>
      <c r="DT225" s="257"/>
      <c r="DU225" s="257"/>
      <c r="DV225" s="257"/>
      <c r="DW225" s="257"/>
      <c r="DX225" s="257"/>
      <c r="DY225" s="257"/>
      <c r="DZ225" s="257"/>
      <c r="EA225" s="257"/>
      <c r="EB225" s="257"/>
      <c r="EC225" s="257"/>
      <c r="ED225" s="257"/>
      <c r="EE225" s="257"/>
      <c r="EF225" s="257"/>
      <c r="EG225" s="257"/>
      <c r="EH225" s="257"/>
      <c r="EI225" s="257"/>
      <c r="EJ225" s="257"/>
      <c r="EK225" s="257"/>
      <c r="EL225" s="257"/>
      <c r="EM225" s="257"/>
      <c r="EN225" s="257"/>
      <c r="EO225" s="257"/>
      <c r="EP225" s="257"/>
      <c r="EQ225" s="257"/>
      <c r="ER225" s="257"/>
      <c r="ES225" s="257"/>
      <c r="ET225" s="257"/>
      <c r="EU225" s="257"/>
      <c r="EV225" s="257"/>
      <c r="EW225" s="257"/>
      <c r="EX225" s="257"/>
      <c r="EY225" s="257"/>
      <c r="EZ225" s="257"/>
      <c r="FA225" s="257"/>
      <c r="FB225" s="257"/>
      <c r="FC225" s="257"/>
      <c r="FD225" s="257"/>
      <c r="FE225" s="257"/>
      <c r="FF225" s="257"/>
      <c r="FG225" s="257"/>
      <c r="FH225" s="257"/>
      <c r="FI225" s="257"/>
      <c r="FJ225" s="257"/>
      <c r="FK225" s="257"/>
      <c r="FL225" s="257"/>
      <c r="FM225" s="257"/>
      <c r="FN225" s="257"/>
      <c r="FO225" s="257"/>
      <c r="FP225" s="257"/>
      <c r="FQ225" s="257"/>
      <c r="FR225" s="257"/>
      <c r="FS225" s="257"/>
      <c r="FT225" s="257"/>
      <c r="FU225" s="257"/>
      <c r="FV225" s="257"/>
      <c r="FW225" s="257"/>
      <c r="FX225" s="257"/>
      <c r="FY225" s="257"/>
      <c r="FZ225" s="257"/>
      <c r="GA225" s="257"/>
      <c r="GB225" s="257"/>
      <c r="GC225" s="257"/>
      <c r="GD225" s="257"/>
      <c r="GE225" s="257"/>
      <c r="GF225" s="257"/>
      <c r="GG225" s="257"/>
      <c r="GH225" s="257"/>
      <c r="GI225" s="257"/>
      <c r="GJ225" s="257"/>
      <c r="GK225" s="257"/>
      <c r="GL225" s="257"/>
      <c r="GM225" s="257"/>
      <c r="GN225" s="257"/>
      <c r="GO225" s="257"/>
      <c r="GP225" s="257"/>
      <c r="GQ225" s="257"/>
      <c r="GR225" s="257"/>
      <c r="GS225" s="257"/>
      <c r="GT225" s="257"/>
      <c r="GU225" s="257"/>
      <c r="GV225" s="257"/>
      <c r="GW225" s="257"/>
      <c r="GX225" s="257"/>
      <c r="GY225" s="257"/>
      <c r="GZ225" s="257"/>
      <c r="HA225" s="257"/>
      <c r="HB225" s="257"/>
      <c r="HC225" s="257"/>
      <c r="HD225" s="257"/>
      <c r="HE225" s="257"/>
      <c r="HF225" s="257"/>
      <c r="HG225" s="257"/>
      <c r="HH225" s="257"/>
      <c r="HI225" s="257"/>
      <c r="HJ225" s="257"/>
      <c r="HK225" s="257"/>
      <c r="HL225" s="257"/>
      <c r="HM225" s="257"/>
      <c r="HN225" s="257"/>
      <c r="HO225" s="257"/>
      <c r="HP225" s="257"/>
      <c r="HQ225" s="257"/>
      <c r="HR225" s="257"/>
      <c r="HS225" s="257"/>
      <c r="HT225" s="257"/>
      <c r="HU225" s="257"/>
      <c r="HV225" s="257"/>
      <c r="HW225" s="257"/>
      <c r="HX225" s="257"/>
      <c r="HY225" s="257"/>
      <c r="HZ225" s="257"/>
      <c r="IA225" s="257"/>
    </row>
    <row r="226" spans="1:235" s="2" customFormat="1" ht="30.75" customHeight="1">
      <c r="A226" s="25">
        <v>1</v>
      </c>
      <c r="B226" s="41" t="s">
        <v>819</v>
      </c>
      <c r="C226" s="25" t="s">
        <v>24</v>
      </c>
      <c r="D226" s="25" t="s">
        <v>820</v>
      </c>
      <c r="E226" s="25" t="s">
        <v>821</v>
      </c>
      <c r="F226" s="25"/>
      <c r="G226" s="25"/>
      <c r="H226" s="25" t="s">
        <v>822</v>
      </c>
      <c r="I226" s="98" t="s">
        <v>823</v>
      </c>
      <c r="J226" s="25"/>
      <c r="K226" s="98" t="s">
        <v>824</v>
      </c>
      <c r="L226" s="93" t="s">
        <v>825</v>
      </c>
      <c r="M226" s="93" t="s">
        <v>826</v>
      </c>
      <c r="N226" s="93" t="s">
        <v>711</v>
      </c>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row>
    <row r="227" spans="1:235" s="2" customFormat="1" ht="93.75" customHeight="1">
      <c r="A227" s="25"/>
      <c r="B227" s="41"/>
      <c r="C227" s="25"/>
      <c r="D227" s="25" t="s">
        <v>827</v>
      </c>
      <c r="E227" s="25"/>
      <c r="F227" s="25"/>
      <c r="G227" s="25"/>
      <c r="H227" s="25"/>
      <c r="I227" s="98" t="s">
        <v>828</v>
      </c>
      <c r="J227" s="25"/>
      <c r="K227" s="98" t="s">
        <v>829</v>
      </c>
      <c r="L227" s="93" t="s">
        <v>830</v>
      </c>
      <c r="M227" s="93" t="s">
        <v>831</v>
      </c>
      <c r="N227" s="93"/>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row>
    <row r="228" spans="1:235" s="2" customFormat="1" ht="45.75" customHeight="1">
      <c r="A228" s="25"/>
      <c r="B228" s="41"/>
      <c r="C228" s="25"/>
      <c r="D228" s="25" t="s">
        <v>832</v>
      </c>
      <c r="E228" s="25"/>
      <c r="F228" s="25"/>
      <c r="G228" s="25"/>
      <c r="H228" s="25"/>
      <c r="I228" s="98" t="s">
        <v>833</v>
      </c>
      <c r="J228" s="25"/>
      <c r="K228" s="98" t="s">
        <v>834</v>
      </c>
      <c r="L228" s="93" t="s">
        <v>702</v>
      </c>
      <c r="M228" s="93" t="s">
        <v>835</v>
      </c>
      <c r="N228" s="93"/>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row>
    <row r="229" spans="1:235" s="2" customFormat="1" ht="75" customHeight="1">
      <c r="A229" s="25"/>
      <c r="B229" s="41"/>
      <c r="C229" s="25"/>
      <c r="D229" s="25" t="s">
        <v>836</v>
      </c>
      <c r="E229" s="25"/>
      <c r="F229" s="25"/>
      <c r="G229" s="25"/>
      <c r="H229" s="25"/>
      <c r="I229" s="98" t="s">
        <v>837</v>
      </c>
      <c r="J229" s="25"/>
      <c r="K229" s="98" t="s">
        <v>838</v>
      </c>
      <c r="L229" s="93" t="s">
        <v>60</v>
      </c>
      <c r="M229" s="93" t="s">
        <v>839</v>
      </c>
      <c r="N229" s="189"/>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row>
    <row r="230" spans="1:235" s="2" customFormat="1" ht="76.5" customHeight="1">
      <c r="A230" s="32">
        <v>2</v>
      </c>
      <c r="B230" s="68" t="s">
        <v>840</v>
      </c>
      <c r="C230" s="60" t="s">
        <v>24</v>
      </c>
      <c r="D230" s="32" t="s">
        <v>841</v>
      </c>
      <c r="E230" s="32" t="s">
        <v>842</v>
      </c>
      <c r="F230" s="60">
        <v>12600</v>
      </c>
      <c r="G230" s="60">
        <v>1095</v>
      </c>
      <c r="H230" s="69" t="s">
        <v>843</v>
      </c>
      <c r="I230" s="59" t="s">
        <v>844</v>
      </c>
      <c r="J230" s="60">
        <v>600</v>
      </c>
      <c r="K230" s="59" t="s">
        <v>845</v>
      </c>
      <c r="L230" s="109" t="s">
        <v>839</v>
      </c>
      <c r="M230" s="186" t="s">
        <v>846</v>
      </c>
      <c r="N230" s="109" t="s">
        <v>340</v>
      </c>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row>
    <row r="231" spans="1:235" s="2" customFormat="1" ht="70.5" customHeight="1">
      <c r="A231" s="32"/>
      <c r="B231" s="68"/>
      <c r="C231" s="60"/>
      <c r="D231" s="32"/>
      <c r="E231" s="32" t="s">
        <v>842</v>
      </c>
      <c r="F231" s="60"/>
      <c r="G231" s="60">
        <v>500</v>
      </c>
      <c r="H231" s="59" t="s">
        <v>847</v>
      </c>
      <c r="I231" s="59" t="s">
        <v>848</v>
      </c>
      <c r="J231" s="32" t="s">
        <v>849</v>
      </c>
      <c r="K231" s="59" t="s">
        <v>850</v>
      </c>
      <c r="L231" s="109" t="s">
        <v>851</v>
      </c>
      <c r="M231" s="186" t="s">
        <v>852</v>
      </c>
      <c r="N231" s="109"/>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row>
    <row r="232" spans="1:235" s="2" customFormat="1" ht="87.75" customHeight="1">
      <c r="A232" s="32"/>
      <c r="B232" s="41"/>
      <c r="C232" s="243"/>
      <c r="D232" s="167"/>
      <c r="E232" s="25" t="s">
        <v>26</v>
      </c>
      <c r="F232" s="60"/>
      <c r="G232" s="244">
        <v>1500</v>
      </c>
      <c r="H232" s="197" t="s">
        <v>853</v>
      </c>
      <c r="I232" s="114" t="s">
        <v>854</v>
      </c>
      <c r="J232" s="244">
        <v>3000</v>
      </c>
      <c r="K232" s="114" t="s">
        <v>855</v>
      </c>
      <c r="L232" s="258" t="s">
        <v>856</v>
      </c>
      <c r="M232" s="211" t="s">
        <v>857</v>
      </c>
      <c r="N232" s="109"/>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row>
    <row r="233" spans="1:235" s="2" customFormat="1" ht="78" customHeight="1">
      <c r="A233" s="15">
        <v>3</v>
      </c>
      <c r="B233" s="41" t="s">
        <v>858</v>
      </c>
      <c r="C233" s="33" t="s">
        <v>333</v>
      </c>
      <c r="D233" s="33" t="s">
        <v>859</v>
      </c>
      <c r="E233" s="33">
        <v>2014</v>
      </c>
      <c r="F233" s="245">
        <v>3163.23</v>
      </c>
      <c r="G233" s="33">
        <v>1300</v>
      </c>
      <c r="H233" s="33"/>
      <c r="I233" s="25" t="s">
        <v>277</v>
      </c>
      <c r="J233" s="33">
        <v>1663.23</v>
      </c>
      <c r="K233" s="98" t="s">
        <v>860</v>
      </c>
      <c r="L233" s="258" t="s">
        <v>861</v>
      </c>
      <c r="M233" s="258" t="s">
        <v>862</v>
      </c>
      <c r="N233" s="259" t="s">
        <v>711</v>
      </c>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row>
    <row r="234" spans="1:235" s="2" customFormat="1" ht="78.75" customHeight="1">
      <c r="A234" s="15">
        <v>4</v>
      </c>
      <c r="B234" s="41" t="s">
        <v>863</v>
      </c>
      <c r="C234" s="33" t="s">
        <v>333</v>
      </c>
      <c r="D234" s="33" t="s">
        <v>864</v>
      </c>
      <c r="E234" s="33">
        <v>2014</v>
      </c>
      <c r="F234" s="245"/>
      <c r="G234" s="33">
        <v>200</v>
      </c>
      <c r="H234" s="33"/>
      <c r="I234" s="25" t="s">
        <v>277</v>
      </c>
      <c r="J234" s="33"/>
      <c r="K234" s="98" t="s">
        <v>865</v>
      </c>
      <c r="L234" s="258" t="s">
        <v>866</v>
      </c>
      <c r="M234" s="258" t="s">
        <v>862</v>
      </c>
      <c r="N234" s="258"/>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row>
    <row r="235" spans="1:235" s="2" customFormat="1" ht="33.75" customHeight="1">
      <c r="A235" s="166"/>
      <c r="B235" s="16" t="s">
        <v>867</v>
      </c>
      <c r="C235" s="17"/>
      <c r="D235" s="166"/>
      <c r="E235" s="166"/>
      <c r="F235" s="166">
        <f>SUM(F236)</f>
        <v>0</v>
      </c>
      <c r="G235" s="166"/>
      <c r="H235" s="166"/>
      <c r="I235" s="17"/>
      <c r="J235" s="166"/>
      <c r="K235" s="37"/>
      <c r="L235" s="260"/>
      <c r="M235" s="261"/>
      <c r="N235" s="260"/>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row>
    <row r="236" spans="1:235" s="2" customFormat="1" ht="43.5" customHeight="1">
      <c r="A236" s="32">
        <v>1</v>
      </c>
      <c r="B236" s="41" t="s">
        <v>868</v>
      </c>
      <c r="C236" s="25" t="s">
        <v>40</v>
      </c>
      <c r="D236" s="32"/>
      <c r="E236" s="32"/>
      <c r="F236" s="32"/>
      <c r="G236" s="32"/>
      <c r="H236" s="32"/>
      <c r="I236" s="25" t="s">
        <v>277</v>
      </c>
      <c r="J236" s="32"/>
      <c r="K236" s="98" t="s">
        <v>869</v>
      </c>
      <c r="L236" s="258" t="s">
        <v>870</v>
      </c>
      <c r="M236" s="99"/>
      <c r="N236" s="258" t="s">
        <v>53</v>
      </c>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row>
    <row r="237" spans="1:235" s="2" customFormat="1" ht="33.75" customHeight="1">
      <c r="A237" s="166" t="s">
        <v>871</v>
      </c>
      <c r="B237" s="16" t="s">
        <v>872</v>
      </c>
      <c r="C237" s="17"/>
      <c r="D237" s="166"/>
      <c r="E237" s="166"/>
      <c r="F237" s="166"/>
      <c r="G237" s="166"/>
      <c r="H237" s="166"/>
      <c r="I237" s="17"/>
      <c r="J237" s="166"/>
      <c r="K237" s="37"/>
      <c r="L237" s="260"/>
      <c r="M237" s="261"/>
      <c r="N237" s="260"/>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row>
    <row r="238" spans="1:235" s="2" customFormat="1" ht="33.75" customHeight="1">
      <c r="A238" s="166"/>
      <c r="B238" s="16" t="s">
        <v>873</v>
      </c>
      <c r="C238" s="17"/>
      <c r="D238" s="166"/>
      <c r="E238" s="166"/>
      <c r="F238" s="166">
        <f>SUM(F239:F240)</f>
        <v>0</v>
      </c>
      <c r="G238" s="166"/>
      <c r="H238" s="166"/>
      <c r="I238" s="166"/>
      <c r="J238" s="166"/>
      <c r="K238" s="37"/>
      <c r="L238" s="260"/>
      <c r="M238" s="261"/>
      <c r="N238" s="260"/>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row>
    <row r="239" spans="1:14" ht="94.5" customHeight="1">
      <c r="A239" s="66">
        <v>1</v>
      </c>
      <c r="B239" s="169" t="s">
        <v>874</v>
      </c>
      <c r="C239" s="170" t="s">
        <v>333</v>
      </c>
      <c r="D239" s="66" t="s">
        <v>875</v>
      </c>
      <c r="E239" s="66"/>
      <c r="F239" s="66"/>
      <c r="G239" s="66"/>
      <c r="H239" s="66" t="s">
        <v>876</v>
      </c>
      <c r="I239" s="170"/>
      <c r="J239" s="66"/>
      <c r="K239" s="262" t="s">
        <v>877</v>
      </c>
      <c r="L239" s="222" t="s">
        <v>830</v>
      </c>
      <c r="M239" s="119"/>
      <c r="N239" s="222" t="s">
        <v>878</v>
      </c>
    </row>
    <row r="240" spans="1:14" ht="76.5" customHeight="1">
      <c r="A240" s="66">
        <v>2</v>
      </c>
      <c r="B240" s="169" t="s">
        <v>879</v>
      </c>
      <c r="C240" s="170" t="s">
        <v>40</v>
      </c>
      <c r="D240" s="66" t="s">
        <v>880</v>
      </c>
      <c r="E240" s="66"/>
      <c r="F240" s="66"/>
      <c r="G240" s="66"/>
      <c r="H240" s="66" t="s">
        <v>876</v>
      </c>
      <c r="I240" s="170"/>
      <c r="J240" s="66"/>
      <c r="K240" s="262" t="s">
        <v>881</v>
      </c>
      <c r="L240" s="222" t="s">
        <v>464</v>
      </c>
      <c r="M240" s="119"/>
      <c r="N240" s="222" t="s">
        <v>882</v>
      </c>
    </row>
  </sheetData>
  <mergeCells count="74">
    <mergeCell ref="A1:N1"/>
    <mergeCell ref="A2:D2"/>
    <mergeCell ref="J2:K2"/>
    <mergeCell ref="A9:A10"/>
    <mergeCell ref="A19:A20"/>
    <mergeCell ref="A226:A229"/>
    <mergeCell ref="A230:A232"/>
    <mergeCell ref="B9:B10"/>
    <mergeCell ref="B19:B20"/>
    <mergeCell ref="B226:B229"/>
    <mergeCell ref="B230:B232"/>
    <mergeCell ref="C9:C10"/>
    <mergeCell ref="C19:C20"/>
    <mergeCell ref="C226:C229"/>
    <mergeCell ref="C230:C232"/>
    <mergeCell ref="D9:D10"/>
    <mergeCell ref="D19:D20"/>
    <mergeCell ref="D230:D232"/>
    <mergeCell ref="E9:E10"/>
    <mergeCell ref="E19:E20"/>
    <mergeCell ref="E226:E229"/>
    <mergeCell ref="F19:F20"/>
    <mergeCell ref="F226:F229"/>
    <mergeCell ref="F230:F232"/>
    <mergeCell ref="F233:F234"/>
    <mergeCell ref="G19:G20"/>
    <mergeCell ref="G226:G229"/>
    <mergeCell ref="H19:H20"/>
    <mergeCell ref="H226:H229"/>
    <mergeCell ref="I19:I20"/>
    <mergeCell ref="I104:I106"/>
    <mergeCell ref="I217:I219"/>
    <mergeCell ref="J19:J20"/>
    <mergeCell ref="K19:K20"/>
    <mergeCell ref="L19:L20"/>
    <mergeCell ref="L178:L179"/>
    <mergeCell ref="L217:L218"/>
    <mergeCell ref="M19:M20"/>
    <mergeCell ref="M178:M179"/>
    <mergeCell ref="N9:N10"/>
    <mergeCell ref="N19:N20"/>
    <mergeCell ref="N23:N26"/>
    <mergeCell ref="N30:N31"/>
    <mergeCell ref="N32:N35"/>
    <mergeCell ref="N44:N48"/>
    <mergeCell ref="N50:N52"/>
    <mergeCell ref="N53:N63"/>
    <mergeCell ref="N64:N65"/>
    <mergeCell ref="N75:N77"/>
    <mergeCell ref="N78:N79"/>
    <mergeCell ref="N84:N87"/>
    <mergeCell ref="N89:N90"/>
    <mergeCell ref="N104:N107"/>
    <mergeCell ref="N111:N112"/>
    <mergeCell ref="N114:N115"/>
    <mergeCell ref="N118:N120"/>
    <mergeCell ref="N126:N127"/>
    <mergeCell ref="N129:N130"/>
    <mergeCell ref="N131:N139"/>
    <mergeCell ref="N140:N142"/>
    <mergeCell ref="N145:N152"/>
    <mergeCell ref="N153:N154"/>
    <mergeCell ref="N158:N160"/>
    <mergeCell ref="N161:N162"/>
    <mergeCell ref="N163:N168"/>
    <mergeCell ref="N171:N173"/>
    <mergeCell ref="N178:N179"/>
    <mergeCell ref="N191:N197"/>
    <mergeCell ref="N207:N208"/>
    <mergeCell ref="N209:N210"/>
    <mergeCell ref="N217:N219"/>
    <mergeCell ref="N226:N229"/>
    <mergeCell ref="N230:N232"/>
    <mergeCell ref="N233:N234"/>
  </mergeCells>
  <printOptions/>
  <pageMargins left="0.550694444444444" right="0" top="0.786805555555556" bottom="0.786805555555556" header="0.511111111111111" footer="0.511111111111111"/>
  <pageSetup horizontalDpi="600" verticalDpi="600" orientation="landscape" paperSize="8"/>
  <headerFooter scaleWithDoc="0" alignWithMargins="0">
    <oddFooter>&amp;C&amp;"宋体"&amp;12第 &amp;P 页，共 23 页</oddFooter>
  </headerFooter>
</worksheet>
</file>

<file path=xl/worksheets/sheet2.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8.75390625" defaultColWidthPt="52.5" defaultRowHeight="14.25"/>
  <sheetData/>
  <printOptions/>
  <pageMargins left="0.75" right="0.75" top="1" bottom="1" header="0.5" footer="0.5"/>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8.75390625" defaultColWidthPt="52.5" defaultRowHeight="14.25"/>
  <sheetData/>
  <printOptions/>
  <pageMargins left="0.75" right="0.75" top="1" bottom="1" header="0.5" footer="0.5"/>
  <pageSetup horizontalDpi="600" verticalDpi="600" orientation="portrait" paperSize="9"/>
</worksheet>
</file>

<file path=xl/worksheets/sheet4.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263" t="s">
        <v>884</v>
      </c>
    </row>
    <row r="2" ht="14.25">
      <c r="B2" s="263" t="s">
        <v>885</v>
      </c>
    </row>
    <row r="4" ht="14.25">
      <c r="B4" t="s">
        <v>886</v>
      </c>
    </row>
    <row r="5" ht="14.25">
      <c r="B5" s="264" t="s">
        <v>887</v>
      </c>
    </row>
    <row r="7" ht="14.25">
      <c r="B7" t="s">
        <v>888</v>
      </c>
    </row>
    <row r="8" ht="14.25">
      <c r="B8" s="264" t="s">
        <v>889</v>
      </c>
    </row>
    <row r="10" ht="14.25">
      <c r="B10" t="s">
        <v>890</v>
      </c>
    </row>
    <row r="11" ht="14.25">
      <c r="B11" s="264" t="s">
        <v>891</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walkinnet</dc:creator>
  <cp:keywords/>
  <dc:description/>
  <cp:lastModifiedBy>海灵软件—何易佳</cp:lastModifiedBy>
  <cp:lastPrinted>2014-12-30T23:21:59Z</cp:lastPrinted>
  <dcterms:created xsi:type="dcterms:W3CDTF">2014-12-30T18:11:06Z</dcterms:created>
  <dcterms:modified xsi:type="dcterms:W3CDTF">2023-07-18T23:35:16Z</dcterms:modified>
  <cp:category/>
  <cp:version/>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2052-11.1.0.14309</vt:lpwstr>
  </property>
  <property fmtid="{D5CDD505-2E9C-101B-9397-08002B2CF9AE}" pid="4" name="ICV">
    <vt:lpwstr>388F24935B4E462FB3EB004B434A1BBB_12</vt:lpwstr>
  </property>
</Properties>
</file>